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570" windowWidth="19350" windowHeight="8220" firstSheet="3" activeTab="8"/>
  </bookViews>
  <sheets>
    <sheet name="приложение 1" sheetId="23" r:id="rId1"/>
    <sheet name="приложение 2" sheetId="24" r:id="rId2"/>
    <sheet name="приложение 3 " sheetId="27" r:id="rId3"/>
    <sheet name="приложение 4" sheetId="11" r:id="rId4"/>
    <sheet name="приложение 5 " sheetId="26" r:id="rId5"/>
    <sheet name="приложение 6 " sheetId="25" r:id="rId6"/>
    <sheet name="приложение 7" sheetId="28" r:id="rId7"/>
    <sheet name="приложение 8" sheetId="29" r:id="rId8"/>
    <sheet name="приложение 9" sheetId="16" r:id="rId9"/>
  </sheets>
  <externalReferences>
    <externalReference r:id="rId10"/>
  </externalReferences>
  <definedNames>
    <definedName name="_xlnm._FilterDatabase" localSheetId="4" hidden="1">'приложение 5 '!$A$9:$C$76</definedName>
    <definedName name="_xlnm._FilterDatabase" localSheetId="5" hidden="1">'приложение 6 '!$A$8:$K$873</definedName>
  </definedNames>
  <calcPr calcId="145621"/>
</workbook>
</file>

<file path=xl/calcChain.xml><?xml version="1.0" encoding="utf-8"?>
<calcChain xmlns="http://schemas.openxmlformats.org/spreadsheetml/2006/main">
  <c r="C13" i="26" l="1"/>
  <c r="L113" i="25" l="1"/>
  <c r="AL71" i="25"/>
  <c r="AL22" i="25"/>
  <c r="C40" i="27" l="1"/>
  <c r="C48" i="27"/>
  <c r="C44" i="27"/>
  <c r="C41" i="27"/>
  <c r="C33" i="27"/>
  <c r="C31" i="27"/>
  <c r="C29" i="27"/>
  <c r="C27" i="27"/>
  <c r="C23" i="27"/>
  <c r="C21" i="27"/>
  <c r="C19" i="27"/>
  <c r="C16" i="27"/>
  <c r="C11" i="27"/>
  <c r="C9" i="27"/>
  <c r="C8" i="27"/>
  <c r="L870" i="25"/>
  <c r="C10" i="26"/>
  <c r="C11" i="26"/>
  <c r="C16" i="26"/>
  <c r="C17" i="26"/>
  <c r="C20" i="26"/>
  <c r="C18" i="26" s="1"/>
  <c r="C30" i="26"/>
  <c r="C31" i="26"/>
  <c r="C32" i="26"/>
  <c r="C33" i="26"/>
  <c r="C36" i="26"/>
  <c r="C40" i="26"/>
  <c r="C41" i="26"/>
  <c r="C42" i="26"/>
  <c r="C47" i="26"/>
  <c r="C49" i="26"/>
  <c r="C48" i="26" s="1"/>
  <c r="C51" i="26"/>
  <c r="C53" i="26"/>
  <c r="C52" i="26" s="1"/>
  <c r="C54" i="26"/>
  <c r="C56" i="26"/>
  <c r="C58" i="26"/>
  <c r="C59" i="26"/>
  <c r="C62" i="26"/>
  <c r="C64" i="26"/>
  <c r="C66" i="26"/>
  <c r="C65" i="26" s="1"/>
  <c r="C70" i="26"/>
  <c r="C69" i="26" s="1"/>
  <c r="C72" i="26"/>
  <c r="C74" i="26"/>
  <c r="C71" i="26" l="1"/>
  <c r="C61" i="26"/>
  <c r="C39" i="26"/>
  <c r="C55" i="26"/>
  <c r="C23" i="26"/>
  <c r="C76" i="26" s="1"/>
  <c r="C8" i="26"/>
  <c r="C77" i="27"/>
  <c r="P876" i="25" l="1"/>
  <c r="AE873" i="25"/>
  <c r="AD873" i="25"/>
  <c r="AC873" i="25"/>
  <c r="AB873" i="25"/>
  <c r="Z873" i="25"/>
  <c r="Y873" i="25"/>
  <c r="X873" i="25"/>
  <c r="W873" i="25"/>
  <c r="V873" i="25"/>
  <c r="U873" i="25"/>
  <c r="T873" i="25"/>
  <c r="S873" i="25"/>
  <c r="R873" i="25"/>
  <c r="Q873" i="25"/>
  <c r="Q876" i="25" s="1"/>
  <c r="P873" i="25"/>
  <c r="O873" i="25"/>
  <c r="N873" i="25"/>
  <c r="M873" i="25"/>
  <c r="AA872" i="25"/>
  <c r="AA873" i="25" s="1"/>
  <c r="L872" i="25"/>
  <c r="L871" i="25"/>
  <c r="L867" i="25" s="1"/>
  <c r="L866" i="25" s="1"/>
  <c r="L869" i="25"/>
  <c r="L865" i="25"/>
  <c r="L864" i="25"/>
  <c r="L863" i="25"/>
  <c r="L862" i="25"/>
  <c r="L861" i="25" s="1"/>
  <c r="L860" i="25" s="1"/>
  <c r="L858" i="25"/>
  <c r="L857" i="25"/>
  <c r="L856" i="25"/>
  <c r="L855" i="25"/>
  <c r="L854" i="25"/>
  <c r="L853" i="25" s="1"/>
  <c r="L852" i="25" s="1"/>
  <c r="L851" i="25" s="1"/>
  <c r="L849" i="25"/>
  <c r="L848" i="25"/>
  <c r="L847" i="25" s="1"/>
  <c r="L846" i="25" s="1"/>
  <c r="L845" i="25" s="1"/>
  <c r="L844" i="25" s="1"/>
  <c r="AI19" i="25" s="1"/>
  <c r="L841" i="25"/>
  <c r="L840" i="25"/>
  <c r="L839" i="25"/>
  <c r="L838" i="25"/>
  <c r="L837" i="25"/>
  <c r="L836" i="25"/>
  <c r="L835" i="25"/>
  <c r="L834" i="25"/>
  <c r="L833" i="25"/>
  <c r="L832" i="25"/>
  <c r="L831" i="25"/>
  <c r="L830" i="25" s="1"/>
  <c r="L829" i="25" s="1"/>
  <c r="L828" i="25" s="1"/>
  <c r="L826" i="25"/>
  <c r="L823" i="25" s="1"/>
  <c r="L825" i="25"/>
  <c r="L824" i="25"/>
  <c r="L822" i="25"/>
  <c r="L821" i="25" s="1"/>
  <c r="L819" i="25" s="1"/>
  <c r="L818" i="25"/>
  <c r="L817" i="25"/>
  <c r="L816" i="25"/>
  <c r="L810" i="25"/>
  <c r="L809" i="25"/>
  <c r="L808" i="25"/>
  <c r="L807" i="25" s="1"/>
  <c r="L806" i="25" s="1"/>
  <c r="L805" i="25" s="1"/>
  <c r="L803" i="25" s="1"/>
  <c r="L802" i="25"/>
  <c r="L801" i="25"/>
  <c r="L800" i="25"/>
  <c r="L799" i="25" s="1"/>
  <c r="L798" i="25" s="1"/>
  <c r="L797" i="25" s="1"/>
  <c r="L795" i="25" s="1"/>
  <c r="L794" i="25"/>
  <c r="L791" i="25" s="1"/>
  <c r="L793" i="25"/>
  <c r="L792" i="25"/>
  <c r="L790" i="25"/>
  <c r="L789" i="25" s="1"/>
  <c r="L787" i="25" s="1"/>
  <c r="L786" i="25"/>
  <c r="L785" i="25"/>
  <c r="L784" i="25"/>
  <c r="L778" i="25"/>
  <c r="L777" i="25"/>
  <c r="L776" i="25"/>
  <c r="L775" i="25" s="1"/>
  <c r="L773" i="25"/>
  <c r="L772" i="25"/>
  <c r="L771" i="25" s="1"/>
  <c r="L770" i="25" s="1"/>
  <c r="L769" i="25" s="1"/>
  <c r="L768" i="25"/>
  <c r="L767" i="25"/>
  <c r="L766" i="25" s="1"/>
  <c r="L765" i="25" s="1"/>
  <c r="L764" i="25"/>
  <c r="L763" i="25"/>
  <c r="L762" i="25"/>
  <c r="L758" i="25"/>
  <c r="L757" i="25"/>
  <c r="L756" i="25"/>
  <c r="L755" i="25" s="1"/>
  <c r="L753" i="25"/>
  <c r="L752" i="25"/>
  <c r="L751" i="25"/>
  <c r="L750" i="25" s="1"/>
  <c r="L747" i="25"/>
  <c r="L746" i="25" s="1"/>
  <c r="L745" i="25" s="1"/>
  <c r="L744" i="25" s="1"/>
  <c r="L742" i="25"/>
  <c r="L741" i="25"/>
  <c r="L737" i="25"/>
  <c r="L736" i="25" s="1"/>
  <c r="L735" i="25" s="1"/>
  <c r="L734" i="25"/>
  <c r="L733" i="25"/>
  <c r="L730" i="25" s="1"/>
  <c r="L729" i="25" s="1"/>
  <c r="L728" i="25" s="1"/>
  <c r="L732" i="25"/>
  <c r="L731" i="25"/>
  <c r="L727" i="25"/>
  <c r="L726" i="25"/>
  <c r="L725" i="25"/>
  <c r="L724" i="25" s="1"/>
  <c r="L722" i="25"/>
  <c r="L721" i="25" s="1"/>
  <c r="L720" i="25" s="1"/>
  <c r="L719" i="25" s="1"/>
  <c r="L716" i="25"/>
  <c r="L715" i="25" s="1"/>
  <c r="L714" i="25" s="1"/>
  <c r="L713" i="25"/>
  <c r="L711" i="25"/>
  <c r="L709" i="25" s="1"/>
  <c r="L710" i="25"/>
  <c r="L708" i="25"/>
  <c r="L707" i="25"/>
  <c r="L706" i="25"/>
  <c r="L705" i="25"/>
  <c r="L704" i="25"/>
  <c r="L703" i="25"/>
  <c r="L702" i="25"/>
  <c r="L701" i="25"/>
  <c r="L700" i="25"/>
  <c r="L699" i="25"/>
  <c r="L698" i="25" s="1"/>
  <c r="L697" i="25" s="1"/>
  <c r="L696" i="25"/>
  <c r="L695" i="25" s="1"/>
  <c r="L694" i="25" s="1"/>
  <c r="L693" i="25" s="1"/>
  <c r="L692" i="25"/>
  <c r="L691" i="25"/>
  <c r="L690" i="25" s="1"/>
  <c r="L689" i="25" s="1"/>
  <c r="L688" i="25" s="1"/>
  <c r="L685" i="25"/>
  <c r="L684" i="25"/>
  <c r="L683" i="25"/>
  <c r="L682" i="25" s="1"/>
  <c r="L680" i="25"/>
  <c r="L679" i="25"/>
  <c r="L678" i="25"/>
  <c r="L677" i="25" s="1"/>
  <c r="L676" i="25" s="1"/>
  <c r="L675" i="25"/>
  <c r="L674" i="25"/>
  <c r="L673" i="25" s="1"/>
  <c r="L672" i="25" s="1"/>
  <c r="L671" i="25"/>
  <c r="L670" i="25"/>
  <c r="L669" i="25"/>
  <c r="L668" i="25" s="1"/>
  <c r="L667" i="25" s="1"/>
  <c r="L666" i="25" s="1"/>
  <c r="L661" i="25" s="1"/>
  <c r="L665" i="25"/>
  <c r="L664" i="25" s="1"/>
  <c r="L663" i="25" s="1"/>
  <c r="L662" i="25"/>
  <c r="L660" i="25"/>
  <c r="L659" i="25"/>
  <c r="L658" i="25"/>
  <c r="L657" i="25"/>
  <c r="L654" i="25"/>
  <c r="L653" i="25"/>
  <c r="L652" i="25"/>
  <c r="L651" i="25" s="1"/>
  <c r="L649" i="25"/>
  <c r="L648" i="25"/>
  <c r="L647" i="25" s="1"/>
  <c r="L646" i="25" s="1"/>
  <c r="L645" i="25" s="1"/>
  <c r="L644" i="25"/>
  <c r="L643" i="25"/>
  <c r="L642" i="25" s="1"/>
  <c r="L641" i="25" s="1"/>
  <c r="L640" i="25"/>
  <c r="L639" i="25"/>
  <c r="L638" i="25"/>
  <c r="L634" i="25"/>
  <c r="L633" i="25"/>
  <c r="L632" i="25"/>
  <c r="L631" i="25" s="1"/>
  <c r="L629" i="25"/>
  <c r="L628" i="25"/>
  <c r="L627" i="25"/>
  <c r="L626" i="25" s="1"/>
  <c r="L623" i="25"/>
  <c r="L622" i="25" s="1"/>
  <c r="L621" i="25" s="1"/>
  <c r="L620" i="25" s="1"/>
  <c r="L618" i="25"/>
  <c r="L617" i="25"/>
  <c r="L616" i="25" s="1"/>
  <c r="L615" i="25" s="1"/>
  <c r="L614" i="25" s="1"/>
  <c r="L610" i="25" s="1"/>
  <c r="L613" i="25"/>
  <c r="L612" i="25" s="1"/>
  <c r="L611" i="25" s="1"/>
  <c r="L609" i="25"/>
  <c r="L608" i="25" s="1"/>
  <c r="L607" i="25" s="1"/>
  <c r="L606" i="25" s="1"/>
  <c r="L605" i="25"/>
  <c r="L604" i="25"/>
  <c r="L603" i="25"/>
  <c r="L602" i="25"/>
  <c r="L601" i="25" s="1"/>
  <c r="L600" i="25" s="1"/>
  <c r="L599" i="25"/>
  <c r="L598" i="25"/>
  <c r="L597" i="25" s="1"/>
  <c r="L596" i="25" s="1"/>
  <c r="L595" i="25" s="1"/>
  <c r="L594" i="25"/>
  <c r="L593" i="25"/>
  <c r="L591" i="25" s="1"/>
  <c r="L590" i="25" s="1"/>
  <c r="L589" i="25" s="1"/>
  <c r="L592" i="25"/>
  <c r="L588" i="25"/>
  <c r="L587" i="25"/>
  <c r="L586" i="25"/>
  <c r="L583" i="25"/>
  <c r="L582" i="25"/>
  <c r="L581" i="25"/>
  <c r="L580" i="25" s="1"/>
  <c r="L577" i="25"/>
  <c r="L576" i="25"/>
  <c r="L575" i="25" s="1"/>
  <c r="L574" i="25" s="1"/>
  <c r="L572" i="25"/>
  <c r="L571" i="25"/>
  <c r="L570" i="25"/>
  <c r="L569" i="25" s="1"/>
  <c r="L568" i="25" s="1"/>
  <c r="L567" i="25"/>
  <c r="L566" i="25" s="1"/>
  <c r="L565" i="25" s="1"/>
  <c r="L564" i="25" s="1"/>
  <c r="L563" i="25"/>
  <c r="L562" i="25"/>
  <c r="L561" i="25"/>
  <c r="L557" i="25"/>
  <c r="L556" i="25"/>
  <c r="L555" i="25"/>
  <c r="L554" i="25"/>
  <c r="L552" i="25"/>
  <c r="L551" i="25"/>
  <c r="L550" i="25" s="1"/>
  <c r="L549" i="25" s="1"/>
  <c r="L546" i="25"/>
  <c r="L545" i="25"/>
  <c r="L544" i="25" s="1"/>
  <c r="L543" i="25" s="1"/>
  <c r="L541" i="25"/>
  <c r="L540" i="25"/>
  <c r="L536" i="25"/>
  <c r="L535" i="25" s="1"/>
  <c r="L534" i="25" s="1"/>
  <c r="L533" i="25" s="1"/>
  <c r="L532" i="25"/>
  <c r="L531" i="25"/>
  <c r="L530" i="25"/>
  <c r="L529" i="25"/>
  <c r="L528" i="25" s="1"/>
  <c r="L527" i="25" s="1"/>
  <c r="L526" i="25"/>
  <c r="L525" i="25"/>
  <c r="L524" i="25" s="1"/>
  <c r="L523" i="25" s="1"/>
  <c r="L521" i="25"/>
  <c r="L520" i="25"/>
  <c r="L519" i="25" s="1"/>
  <c r="L518" i="25" s="1"/>
  <c r="L515" i="25"/>
  <c r="L514" i="25" s="1"/>
  <c r="L513" i="25" s="1"/>
  <c r="L512" i="25" s="1"/>
  <c r="L510" i="25"/>
  <c r="L508" i="25" s="1"/>
  <c r="L507" i="25" s="1"/>
  <c r="L506" i="25" s="1"/>
  <c r="L509" i="25"/>
  <c r="L505" i="25"/>
  <c r="L504" i="25"/>
  <c r="L503" i="25"/>
  <c r="L502" i="25" s="1"/>
  <c r="L501" i="25"/>
  <c r="L500" i="25"/>
  <c r="L499" i="25"/>
  <c r="L498" i="25" s="1"/>
  <c r="L497" i="25" s="1"/>
  <c r="L496" i="25" s="1"/>
  <c r="L495" i="25"/>
  <c r="L494" i="25"/>
  <c r="L493" i="25" s="1"/>
  <c r="L492" i="25" s="1"/>
  <c r="L491" i="25" s="1"/>
  <c r="L485" i="25" s="1"/>
  <c r="L490" i="25"/>
  <c r="L489" i="25" s="1"/>
  <c r="L488" i="25" s="1"/>
  <c r="L487" i="25"/>
  <c r="L484" i="25"/>
  <c r="L483" i="25"/>
  <c r="L482" i="25"/>
  <c r="L481" i="25"/>
  <c r="L479" i="25"/>
  <c r="L478" i="25"/>
  <c r="L477" i="25"/>
  <c r="L476" i="25"/>
  <c r="L475" i="25" s="1"/>
  <c r="L474" i="25"/>
  <c r="L473" i="25"/>
  <c r="L472" i="25"/>
  <c r="L470" i="25"/>
  <c r="L469" i="25"/>
  <c r="L468" i="25" s="1"/>
  <c r="L467" i="25" s="1"/>
  <c r="L466" i="25"/>
  <c r="L465" i="25"/>
  <c r="L464" i="25"/>
  <c r="L460" i="25"/>
  <c r="L459" i="25" s="1"/>
  <c r="L458" i="25" s="1"/>
  <c r="L457" i="25"/>
  <c r="L455" i="25"/>
  <c r="L454" i="25"/>
  <c r="L453" i="25"/>
  <c r="L452" i="25" s="1"/>
  <c r="L451" i="25" s="1"/>
  <c r="L450" i="25" s="1"/>
  <c r="L449" i="25"/>
  <c r="L448" i="25"/>
  <c r="L447" i="25" s="1"/>
  <c r="L444" i="25"/>
  <c r="L443" i="25" s="1"/>
  <c r="L442" i="25" s="1"/>
  <c r="L441" i="25" s="1"/>
  <c r="L438" i="25"/>
  <c r="L437" i="25" s="1"/>
  <c r="L436" i="25" s="1"/>
  <c r="L435" i="25"/>
  <c r="L433" i="25"/>
  <c r="L432" i="25"/>
  <c r="L431" i="25"/>
  <c r="L430" i="25"/>
  <c r="L429" i="25" s="1"/>
  <c r="L428" i="25"/>
  <c r="L427" i="25"/>
  <c r="L426" i="25"/>
  <c r="L425" i="25" s="1"/>
  <c r="L424" i="25"/>
  <c r="L423" i="25"/>
  <c r="L422" i="25"/>
  <c r="L421" i="25" s="1"/>
  <c r="L420" i="25" s="1"/>
  <c r="L419" i="25" s="1"/>
  <c r="L418" i="25"/>
  <c r="L417" i="25"/>
  <c r="L416" i="25" s="1"/>
  <c r="L415" i="25" s="1"/>
  <c r="L414" i="25" s="1"/>
  <c r="L413" i="25"/>
  <c r="L412" i="25" s="1"/>
  <c r="L411" i="25"/>
  <c r="L410" i="25" s="1"/>
  <c r="L407" i="25"/>
  <c r="L406" i="25"/>
  <c r="L405" i="25" s="1"/>
  <c r="L404" i="25" s="1"/>
  <c r="L402" i="25"/>
  <c r="L401" i="25"/>
  <c r="L400" i="25" s="1"/>
  <c r="L399" i="25" s="1"/>
  <c r="L398" i="25" s="1"/>
  <c r="L397" i="25"/>
  <c r="L396" i="25"/>
  <c r="L395" i="25" s="1"/>
  <c r="L394" i="25" s="1"/>
  <c r="L393" i="25"/>
  <c r="L392" i="25"/>
  <c r="L391" i="25"/>
  <c r="L390" i="25" s="1"/>
  <c r="L389" i="25" s="1"/>
  <c r="L388" i="25" s="1"/>
  <c r="L387" i="25"/>
  <c r="L386" i="25" s="1"/>
  <c r="L385" i="25" s="1"/>
  <c r="L384" i="25" s="1"/>
  <c r="L383" i="25" s="1"/>
  <c r="L382" i="25"/>
  <c r="L381" i="25"/>
  <c r="L380" i="25" s="1"/>
  <c r="L379" i="25" s="1"/>
  <c r="L376" i="25"/>
  <c r="L375" i="25" s="1"/>
  <c r="L374" i="25" s="1"/>
  <c r="L373" i="25" s="1"/>
  <c r="L371" i="25"/>
  <c r="L370" i="25"/>
  <c r="L369" i="25"/>
  <c r="L368" i="25" s="1"/>
  <c r="L367" i="25" s="1"/>
  <c r="L366" i="25"/>
  <c r="L365" i="25"/>
  <c r="L364" i="25" s="1"/>
  <c r="L363" i="25"/>
  <c r="L362" i="25"/>
  <c r="L361" i="25"/>
  <c r="L360" i="25"/>
  <c r="L359" i="25"/>
  <c r="L358" i="25" s="1"/>
  <c r="L357" i="25" s="1"/>
  <c r="L356" i="25"/>
  <c r="L355" i="25"/>
  <c r="L354" i="25" s="1"/>
  <c r="L353" i="25" s="1"/>
  <c r="L351" i="25"/>
  <c r="L350" i="25"/>
  <c r="L349" i="25" s="1"/>
  <c r="L348" i="25" s="1"/>
  <c r="L345" i="25"/>
  <c r="L344" i="25" s="1"/>
  <c r="L343" i="25" s="1"/>
  <c r="L342" i="25" s="1"/>
  <c r="L340" i="25"/>
  <c r="L339" i="25"/>
  <c r="L338" i="25" s="1"/>
  <c r="L337" i="25"/>
  <c r="L336" i="25" s="1"/>
  <c r="L335" i="25"/>
  <c r="L334" i="25" s="1"/>
  <c r="L333" i="25"/>
  <c r="L332" i="25"/>
  <c r="L331" i="25"/>
  <c r="L330" i="25"/>
  <c r="L329" i="25"/>
  <c r="L328" i="25"/>
  <c r="L327" i="25" s="1"/>
  <c r="L326" i="25" s="1"/>
  <c r="L325" i="25"/>
  <c r="L324" i="25" s="1"/>
  <c r="L323" i="25" s="1"/>
  <c r="L322" i="25" s="1"/>
  <c r="L321" i="25" s="1"/>
  <c r="L320" i="25"/>
  <c r="L319" i="25" s="1"/>
  <c r="L318" i="25" s="1"/>
  <c r="L317" i="25"/>
  <c r="L314" i="25"/>
  <c r="L313" i="25" s="1"/>
  <c r="L312" i="25"/>
  <c r="L311" i="25"/>
  <c r="L309" i="25"/>
  <c r="L308" i="25"/>
  <c r="L307" i="25"/>
  <c r="L306" i="25"/>
  <c r="L305" i="25" s="1"/>
  <c r="L304" i="25"/>
  <c r="L303" i="25"/>
  <c r="L302" i="25"/>
  <c r="L301" i="25" s="1"/>
  <c r="L300" i="25"/>
  <c r="L299" i="25"/>
  <c r="L298" i="25"/>
  <c r="L297" i="25" s="1"/>
  <c r="L296" i="25" s="1"/>
  <c r="L295" i="25"/>
  <c r="L294" i="25"/>
  <c r="L293" i="25" s="1"/>
  <c r="L292" i="25" s="1"/>
  <c r="L291" i="25" s="1"/>
  <c r="L290" i="25" s="1"/>
  <c r="L289" i="25"/>
  <c r="L288" i="25" s="1"/>
  <c r="L287" i="25"/>
  <c r="L286" i="25" s="1"/>
  <c r="L284" i="25" s="1"/>
  <c r="L283" i="25"/>
  <c r="L282" i="25"/>
  <c r="L281" i="25"/>
  <c r="L280" i="25" s="1"/>
  <c r="L279" i="25"/>
  <c r="L278" i="25"/>
  <c r="L277" i="25"/>
  <c r="L276" i="25" s="1"/>
  <c r="L275" i="25" s="1"/>
  <c r="L274" i="25"/>
  <c r="L270" i="25" s="1"/>
  <c r="L269" i="25" s="1"/>
  <c r="L273" i="25"/>
  <c r="L272" i="25" s="1"/>
  <c r="L271" i="25" s="1"/>
  <c r="L268" i="25"/>
  <c r="L267" i="25" s="1"/>
  <c r="L266" i="25" s="1"/>
  <c r="L265" i="25" s="1"/>
  <c r="L264" i="25"/>
  <c r="L263" i="25"/>
  <c r="L262" i="25"/>
  <c r="L261" i="25"/>
  <c r="L260" i="25" s="1"/>
  <c r="L259" i="25" s="1"/>
  <c r="L258" i="25"/>
  <c r="L257" i="25"/>
  <c r="L256" i="25" s="1"/>
  <c r="L255" i="25" s="1"/>
  <c r="L253" i="25"/>
  <c r="L252" i="25" s="1"/>
  <c r="L251" i="25" s="1"/>
  <c r="L250" i="25"/>
  <c r="L249" i="25"/>
  <c r="L246" i="25" s="1"/>
  <c r="L245" i="25" s="1"/>
  <c r="L244" i="25" s="1"/>
  <c r="L248" i="25"/>
  <c r="L247" i="25"/>
  <c r="L243" i="25"/>
  <c r="L242" i="25"/>
  <c r="L241" i="25"/>
  <c r="L238" i="25"/>
  <c r="L237" i="25" s="1"/>
  <c r="L236" i="25" s="1"/>
  <c r="L235" i="25" s="1"/>
  <c r="L234" i="25"/>
  <c r="L233" i="25"/>
  <c r="L232" i="25"/>
  <c r="L231" i="25" s="1"/>
  <c r="L230" i="25" s="1"/>
  <c r="L229" i="25" s="1"/>
  <c r="L228" i="25"/>
  <c r="L227" i="25" s="1"/>
  <c r="L226" i="25"/>
  <c r="L225" i="25" s="1"/>
  <c r="L224" i="25" s="1"/>
  <c r="L223" i="25"/>
  <c r="L222" i="25"/>
  <c r="L221" i="25"/>
  <c r="L220" i="25" s="1"/>
  <c r="L219" i="25"/>
  <c r="L218" i="25"/>
  <c r="L217" i="25"/>
  <c r="L216" i="25" s="1"/>
  <c r="L215" i="25" s="1"/>
  <c r="L214" i="25"/>
  <c r="L210" i="25" s="1"/>
  <c r="L209" i="25" s="1"/>
  <c r="L213" i="25"/>
  <c r="L212" i="25" s="1"/>
  <c r="L211" i="25" s="1"/>
  <c r="L208" i="25"/>
  <c r="L207" i="25" s="1"/>
  <c r="L206" i="25" s="1"/>
  <c r="L205" i="25" s="1"/>
  <c r="L204" i="25"/>
  <c r="L203" i="25"/>
  <c r="L202" i="25"/>
  <c r="L201" i="25"/>
  <c r="L200" i="25" s="1"/>
  <c r="L199" i="25" s="1"/>
  <c r="L198" i="25"/>
  <c r="L197" i="25"/>
  <c r="L196" i="25" s="1"/>
  <c r="L195" i="25" s="1"/>
  <c r="L194" i="25" s="1"/>
  <c r="L193" i="25"/>
  <c r="L192" i="25" s="1"/>
  <c r="L191" i="25" s="1"/>
  <c r="L190" i="25"/>
  <c r="L189" i="25"/>
  <c r="L186" i="25" s="1"/>
  <c r="L185" i="25" s="1"/>
  <c r="L184" i="25" s="1"/>
  <c r="L188" i="25"/>
  <c r="L187" i="25"/>
  <c r="L183" i="25"/>
  <c r="L182" i="25"/>
  <c r="L181" i="25"/>
  <c r="L178" i="25"/>
  <c r="L177" i="25" s="1"/>
  <c r="L176" i="25" s="1"/>
  <c r="L175" i="25" s="1"/>
  <c r="L174" i="25"/>
  <c r="L173" i="25"/>
  <c r="L172" i="25"/>
  <c r="L171" i="25" s="1"/>
  <c r="L170" i="25" s="1"/>
  <c r="L169" i="25" s="1"/>
  <c r="L168" i="25"/>
  <c r="L167" i="25" s="1"/>
  <c r="L166" i="25"/>
  <c r="L163" i="25"/>
  <c r="L162" i="25"/>
  <c r="L161" i="25"/>
  <c r="L160" i="25" s="1"/>
  <c r="L159" i="25"/>
  <c r="L158" i="25"/>
  <c r="L157" i="25"/>
  <c r="L156" i="25" s="1"/>
  <c r="L155" i="25" s="1"/>
  <c r="L154" i="25"/>
  <c r="L150" i="25" s="1"/>
  <c r="L149" i="25" s="1"/>
  <c r="L153" i="25"/>
  <c r="L152" i="25" s="1"/>
  <c r="L151" i="25" s="1"/>
  <c r="L146" i="25"/>
  <c r="L143" i="25" s="1"/>
  <c r="L140" i="25"/>
  <c r="L139" i="25"/>
  <c r="L138" i="25"/>
  <c r="L131" i="25"/>
  <c r="L130" i="25"/>
  <c r="L128" i="25"/>
  <c r="L118" i="25"/>
  <c r="L117" i="25"/>
  <c r="L116" i="25" s="1"/>
  <c r="L115" i="25" s="1"/>
  <c r="L114" i="25"/>
  <c r="L111" i="25"/>
  <c r="L110" i="25" s="1"/>
  <c r="L112" i="25"/>
  <c r="L109" i="25"/>
  <c r="L106" i="25" s="1"/>
  <c r="L108" i="25"/>
  <c r="L107" i="25"/>
  <c r="L105" i="25"/>
  <c r="L104" i="25"/>
  <c r="L103" i="25"/>
  <c r="L102" i="25"/>
  <c r="L101" i="25"/>
  <c r="L100" i="25"/>
  <c r="L99" i="25"/>
  <c r="L98" i="25"/>
  <c r="L97" i="25"/>
  <c r="L94" i="25" s="1"/>
  <c r="L96" i="25"/>
  <c r="L95" i="25"/>
  <c r="L93" i="25"/>
  <c r="L92" i="25" s="1"/>
  <c r="L91" i="25"/>
  <c r="L90" i="25"/>
  <c r="L78" i="25"/>
  <c r="L76" i="25"/>
  <c r="L75" i="25"/>
  <c r="L74" i="25"/>
  <c r="L73" i="25"/>
  <c r="L72" i="25" s="1"/>
  <c r="L71" i="25"/>
  <c r="L69" i="25"/>
  <c r="L68" i="25"/>
  <c r="L67" i="25"/>
  <c r="L66" i="25"/>
  <c r="L65" i="25"/>
  <c r="L64" i="25"/>
  <c r="L63" i="25"/>
  <c r="L62" i="25"/>
  <c r="AH63" i="25" s="1"/>
  <c r="L61" i="25"/>
  <c r="L59" i="25" s="1"/>
  <c r="L60" i="25"/>
  <c r="L57" i="25"/>
  <c r="L56" i="25"/>
  <c r="L52" i="25" s="1"/>
  <c r="L51" i="25" s="1"/>
  <c r="L54" i="25"/>
  <c r="L53" i="25"/>
  <c r="L50" i="25"/>
  <c r="L49" i="25"/>
  <c r="L48" i="25"/>
  <c r="AI117" i="25" s="1"/>
  <c r="L47" i="25"/>
  <c r="L46" i="25" s="1"/>
  <c r="L45" i="25"/>
  <c r="L43" i="25" s="1"/>
  <c r="L44" i="25"/>
  <c r="L42" i="25"/>
  <c r="L41" i="25"/>
  <c r="L39" i="25" s="1"/>
  <c r="L40" i="25"/>
  <c r="L38" i="25"/>
  <c r="L37" i="25"/>
  <c r="L35" i="25" s="1"/>
  <c r="L36" i="25"/>
  <c r="L33" i="25"/>
  <c r="L32" i="25"/>
  <c r="L31" i="25"/>
  <c r="L29" i="25"/>
  <c r="L28" i="25" s="1"/>
  <c r="L27" i="25"/>
  <c r="L26" i="25"/>
  <c r="L25" i="25"/>
  <c r="L24" i="25" s="1"/>
  <c r="L21" i="25"/>
  <c r="AI20" i="25"/>
  <c r="L20" i="25"/>
  <c r="L19" i="25"/>
  <c r="L18" i="25"/>
  <c r="L17" i="25" s="1"/>
  <c r="AI16" i="25"/>
  <c r="AK16" i="25" s="1"/>
  <c r="L16" i="25"/>
  <c r="L15" i="25" s="1"/>
  <c r="K15" i="25"/>
  <c r="L14" i="25"/>
  <c r="L13" i="25"/>
  <c r="K13" i="25"/>
  <c r="AQ110" i="25" l="1"/>
  <c r="AL110" i="25"/>
  <c r="AM110" i="25" s="1"/>
  <c r="AN111" i="25" s="1"/>
  <c r="L254" i="25"/>
  <c r="L315" i="25"/>
  <c r="L11" i="25"/>
  <c r="AF11" i="25" s="1"/>
  <c r="L12" i="25"/>
  <c r="L89" i="25"/>
  <c r="AJ29" i="25"/>
  <c r="L165" i="25"/>
  <c r="L164" i="25" s="1"/>
  <c r="L22" i="25"/>
  <c r="L377" i="25"/>
  <c r="L655" i="25"/>
  <c r="L723" i="25"/>
  <c r="L717" i="25" s="1"/>
  <c r="L30" i="25"/>
  <c r="L408" i="25"/>
  <c r="L585" i="25"/>
  <c r="AF873" i="25"/>
  <c r="L827" i="25"/>
  <c r="L180" i="25"/>
  <c r="L179" i="25" s="1"/>
  <c r="L240" i="25"/>
  <c r="L239" i="25" s="1"/>
  <c r="AI17" i="25"/>
  <c r="L352" i="25"/>
  <c r="L346" i="25" s="1"/>
  <c r="L446" i="25"/>
  <c r="L471" i="25"/>
  <c r="L522" i="25"/>
  <c r="L560" i="25"/>
  <c r="L559" i="25" s="1"/>
  <c r="L558" i="25" s="1"/>
  <c r="L553" i="25" s="1"/>
  <c r="L547" i="25" s="1"/>
  <c r="L578" i="25"/>
  <c r="L686" i="25"/>
  <c r="L740" i="25"/>
  <c r="L739" i="25" s="1"/>
  <c r="L738" i="25" s="1"/>
  <c r="AI21" i="25" s="1"/>
  <c r="L539" i="25"/>
  <c r="L538" i="25" s="1"/>
  <c r="L537" i="25" s="1"/>
  <c r="L637" i="25"/>
  <c r="L636" i="25" s="1"/>
  <c r="L635" i="25" s="1"/>
  <c r="L630" i="25" s="1"/>
  <c r="L624" i="25" s="1"/>
  <c r="L761" i="25"/>
  <c r="L760" i="25" s="1"/>
  <c r="L759" i="25" s="1"/>
  <c r="L754" i="25" s="1"/>
  <c r="L748" i="25" s="1"/>
  <c r="L463" i="25"/>
  <c r="L462" i="25" s="1"/>
  <c r="L461" i="25" s="1"/>
  <c r="L456" i="25" s="1"/>
  <c r="L783" i="25"/>
  <c r="L782" i="25" s="1"/>
  <c r="L781" i="25" s="1"/>
  <c r="L779" i="25" s="1"/>
  <c r="L815" i="25"/>
  <c r="L814" i="25" s="1"/>
  <c r="L813" i="25" s="1"/>
  <c r="L811" i="25" s="1"/>
  <c r="P878" i="25"/>
  <c r="L439" i="25" l="1"/>
  <c r="L516" i="25"/>
  <c r="L873" i="25" s="1"/>
  <c r="AI29" i="25"/>
  <c r="AI32" i="25" s="1"/>
  <c r="AK17" i="25"/>
  <c r="AI18" i="25"/>
  <c r="AK18" i="25" s="1"/>
  <c r="AQ22" i="25"/>
  <c r="AR22" i="25" s="1"/>
  <c r="AF22" i="25"/>
  <c r="AJ15" i="25"/>
  <c r="AK15" i="25" s="1"/>
  <c r="AJ14" i="25"/>
  <c r="AK873" i="25" l="1"/>
</calcChain>
</file>

<file path=xl/sharedStrings.xml><?xml version="1.0" encoding="utf-8"?>
<sst xmlns="http://schemas.openxmlformats.org/spreadsheetml/2006/main" count="6531" uniqueCount="974">
  <si>
    <t xml:space="preserve">Приложение №3 </t>
  </si>
  <si>
    <t xml:space="preserve">                                                                к решению Совета Малокарачаевского муниципального района</t>
  </si>
  <si>
    <t>Наименование показателя</t>
  </si>
  <si>
    <t>Код дохода по КД</t>
  </si>
  <si>
    <t>Сумма  </t>
  </si>
  <si>
    <t>НАЛОГОВЫЕ И НЕНАЛОГОВЫЕ ДОХОДЫ</t>
  </si>
  <si>
    <t>000  1  00  00000  00  0000  000</t>
  </si>
  <si>
    <t>НАЛОГИ НА ПРИБЫЛЬ, ДОХОДЫ</t>
  </si>
  <si>
    <t>000  1  01  00000  00  0000  000</t>
  </si>
  <si>
    <r>
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и 228 Налогового кодекса Российской Федерации</t>
    </r>
  </si>
  <si>
    <t>000  1  01  02010  01  0000  110</t>
  </si>
  <si>
    <t>НАЛОГИ НА СОВОКУПНЫЙ ДОХОД</t>
  </si>
  <si>
    <t>000  1  05  00000  00  0000  000</t>
  </si>
  <si>
    <t>000  1  05  02000  02  0000  110</t>
  </si>
  <si>
    <t>Единый сельскохозяйственный налог</t>
  </si>
  <si>
    <t>000  1  05  03000  01  0000  110</t>
  </si>
  <si>
    <t>НАЛОГИ НА ИМУЩЕСТВО</t>
  </si>
  <si>
    <t>000  1  06  00000  00  0000  000</t>
  </si>
  <si>
    <t>Налог на имущество организаций по имуществу, не входящему в Единую систему газоснабжения</t>
  </si>
  <si>
    <t>000  1  06  02010  02  0000  110</t>
  </si>
  <si>
    <t>ГОСУДАРСТВЕННАЯ ПОШЛИНА</t>
  </si>
  <si>
    <t>000  1  08  00000  00  0000  000</t>
  </si>
  <si>
    <t xml:space="preserve">Государственная    пошлина    по     делам, рассматриваемым в судах  общей  юрисдикции, мировыми судьями (за исключением Верховного Суда Российской Федерации)                 </t>
  </si>
  <si>
    <t>000  1  08  03010  01  0000  110</t>
  </si>
  <si>
    <t xml:space="preserve">ДОХОДЫ ОТ ИСПОЛЬЗОВАНИЯ ИМУЩЕСТВА, НАХОДЯЩЕГОСЯ В ГОСУДАРСТВЕННОЙ И МУНИЦИПАЛЬНОЙ СОБСТВЕННОСТИ </t>
  </si>
  <si>
    <t>000  1  11  00000  00  0000  000</t>
  </si>
  <si>
    <t>дотация</t>
  </si>
  <si>
    <t>опека</t>
  </si>
  <si>
    <t>компенсац.</t>
  </si>
  <si>
    <t>лагерь</t>
  </si>
  <si>
    <t>занятость</t>
  </si>
  <si>
    <t>гор.питание</t>
  </si>
  <si>
    <t>Нерограммные мероприятие " Меры социальной поддержки семьи и детей""</t>
  </si>
  <si>
    <t>льготы пед раб</t>
  </si>
  <si>
    <t>аппарат</t>
  </si>
  <si>
    <t>налоги</t>
  </si>
  <si>
    <t>Расходы на реализацию  подпрограммы "Активная политика занятости населения и социальная поддержка безработных граждан" государственной программы "Содействие занятости населения Карачаево-Черкесской Республики на 2014-2016 годы" (Межбюджетные трансферты)</t>
  </si>
  <si>
    <t>Муниципальное казенное дошкольное образовательное учреждение "Детский сад №5 "Къуанч"</t>
  </si>
  <si>
    <t>Дошкольное образование</t>
  </si>
  <si>
    <t>112</t>
  </si>
  <si>
    <t xml:space="preserve">Муниципальное казенное дошкольное образовательное учреждение "Детский сад №1 "Илячин" </t>
  </si>
  <si>
    <t>938</t>
  </si>
  <si>
    <t>Муниципальное казенное дошкольное образовательное учреждение "Детский сад №2 "Чолпан"</t>
  </si>
  <si>
    <t>940</t>
  </si>
  <si>
    <t xml:space="preserve">Муниципальное казенное дошкольное учреждение  "Детский сад  №3 "Голосок" </t>
  </si>
  <si>
    <t>941</t>
  </si>
  <si>
    <t xml:space="preserve">Муниципальное казенное дошкольное образовательное учреждение "Детский сад "Ручеек" </t>
  </si>
  <si>
    <t>942</t>
  </si>
  <si>
    <t>Муниципальное казенное дошкольное образовательное учреждение "Детский сад №8  "Подснежник"</t>
  </si>
  <si>
    <t>943</t>
  </si>
  <si>
    <t>Муниципальное казенное дошкольное образовательное учреждение "Детский сад "Солнышко"</t>
  </si>
  <si>
    <t>945</t>
  </si>
  <si>
    <t>Муниципальное казенное дошкольное образовательное учреждение  "Детский сад №7 "Одуванчик"</t>
  </si>
  <si>
    <t>946</t>
  </si>
  <si>
    <t>Муниципальное казенное общеобразовательное учреждение "Основная общеобразовательная школа № 13" с.Элькуш</t>
  </si>
  <si>
    <t>947</t>
  </si>
  <si>
    <t>Общее образование</t>
  </si>
  <si>
    <t>Муниципальное казенное общеобразовательное учреждение "Средняя общеобразовательная школа №9 с.Джага"</t>
  </si>
  <si>
    <t>Муниципальное казенное общеобразовательное учреждение "Основная  общеобразовательная школа №11 с. Учкекен"</t>
  </si>
  <si>
    <t>Муниципальное казенное общеобразовательное учреждение  "Основная общеобразовательная школа №12 им. Бежанова К.Д. с. Красный Восток</t>
  </si>
  <si>
    <t>Муниципальное казенное общеобразовательное учреждение "СОШ №1 им.А.М. Ижаева села Учкекен"</t>
  </si>
  <si>
    <t>Муниципальное казенное общеобразовательное учреждение  "Средняя общеобразовательная школа №14 им. Голаева Д.Н. с Кичи-Балык"</t>
  </si>
  <si>
    <t>Муниципальное казенное общеобразовательное учреждение  "Средняя общеобразовательная школа №4 с. Кызыл-Покун"</t>
  </si>
  <si>
    <t>Муниципальное казенное общеобразовательное учреждение "Средняя общеобразовательнаяшкола №7 села Учкекен"</t>
  </si>
  <si>
    <t>Муниципальное казенное общеобразовательное  учреждение  "Начальная  общеобразовательная  школа №15 с. Терезе"</t>
  </si>
  <si>
    <t>Муниципальное казенное общеобразовательное учреждение "Средняя общеобразовательная школа №8 с.Римгорское"</t>
  </si>
  <si>
    <t>Муниципальное казенное общеобразовательное учреждение "Средняя общеобразовательная школа №10 им.Магометова С.К. с.Красный Курган"</t>
  </si>
  <si>
    <t>Муниципальное казенное общеобразовательное учреждение "Средняя общеобразовательная школа №2 с. Учкекен"</t>
  </si>
  <si>
    <t>Муниципальное казенное общеобразовательное учреждение"Средняя общеобразовательная школа  №3 им.Клычева Р.Н. с. Красный Восток"</t>
  </si>
  <si>
    <t>Муниципальное казенное образовательное учреждение  "Гимназия №6 с.Первомайское"</t>
  </si>
  <si>
    <t>Муниципальное казенное общеобразовательное учреждение  "Средняя общеобразовательная школа №5 им. Героя России Чочуева А.Х. с. Терезе"</t>
  </si>
  <si>
    <t>Муниципальное казенное образовательное учреждение дополнительного образования детей "Детская хореографическая школа с. Учкекен"</t>
  </si>
  <si>
    <t>Муниципальное казенное образовательное учреждение дополнительного образования детей "Детская музыкальная школа №3 с. Первомайское"</t>
  </si>
  <si>
    <t>Муниципальное казенное образовательное учреждение дополнительного образования детей "Детская музыкальная школа №1 с. Учкекен"</t>
  </si>
  <si>
    <t xml:space="preserve">Муниципальное казенное образовательное учреждение дополнительного образования детей "Детская школа искусств №2 с.Красный Курган" </t>
  </si>
  <si>
    <t>Муниципальное казенное образовательное учреждение  дополнительного образования детей "Детско-юношеская  спортивная  школа "ЧЕМПИОН"</t>
  </si>
  <si>
    <t>Муниципальное казенное образовательное учреждение дополнительного  образования детей "Детско - юношеская спортивная школа №2 "АРМСПОРТ"</t>
  </si>
  <si>
    <t>Муниципальное казенное учреждение культуры "Центр культуры и досуга Малокарачаевского района"</t>
  </si>
  <si>
    <t>970</t>
  </si>
  <si>
    <t>Малокарачаевское муниципальное  казенное учреждение  Спорткомплекс "Малый   Карачай"</t>
  </si>
  <si>
    <t>972</t>
  </si>
  <si>
    <t xml:space="preserve">Муниципальное казенное учреждение дополнительного  образования детей "Центр развития творчества детей и юношества Малокарачаевского муниципального района" </t>
  </si>
  <si>
    <t>Контрольно-счетная палата Малокарачаевского муниципального района</t>
  </si>
  <si>
    <t>983</t>
  </si>
  <si>
    <t>ВСЕГО</t>
  </si>
  <si>
    <t xml:space="preserve">Приложение №5 </t>
  </si>
  <si>
    <t>к решению Совета  Малокарачаевского  муниципального    района</t>
  </si>
  <si>
    <t>Наименование разделов и подразделов</t>
  </si>
  <si>
    <t>Сумма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</si>
  <si>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</si>
  <si>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</si>
  <si>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</si>
  <si>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</si>
  <si>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</si>
  <si>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</si>
  <si>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</si>
  <si>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</si>
  <si>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</si>
  <si>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</si>
  <si>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</si>
  <si>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</si>
  <si>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</si>
  <si>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</si>
  <si>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0110</t>
  </si>
  <si>
    <t>Фундаментальные исследования</t>
  </si>
  <si>
    <t>0111</t>
  </si>
  <si>
    <t>0113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</si>
  <si>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</si>
  <si>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</si>
  <si>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</si>
  <si>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</si>
  <si>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</si>
  <si>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Субвенции для финансового обеспечения отдельных государственных полномочий  в области молодежной политики</t>
  </si>
  <si>
    <t>Субвенции бюджетам муниципальных районов на осуществление отдельных государственных полномочий КЧР по выплате социального пособия на погребение и возмещение специализированным службам по вопросам похоронного дела расходов на погребение</t>
  </si>
  <si>
    <t>Субвенции по организации и  осуществлению деятельности по опеке и попечительству</t>
  </si>
  <si>
    <t>Субвенции бюджетам муниципальных районов на организацию оказания отдельных видов специализированной медицинской помощи</t>
  </si>
  <si>
    <t>Субвенции бюджетам муниципальных районов на содержание ребенка в семье опекуна и приемной семье, а также на оплату труда приемному родителю</t>
  </si>
  <si>
    <t xml:space="preserve">000  2  02  03027  05  0000 151    </t>
  </si>
  <si>
    <t>Субвенции бюджетам муниципальных районов  на осуществление отдельных государственных полномочий  на компенсацию части родительской платы за содержание ребенка в муниципальных образовательных учреждениях</t>
  </si>
  <si>
    <t>000  2   02   03029  05  0000  151</t>
  </si>
  <si>
    <t>Субвенции  бюджетам  муниципальных  районов  на  организацию и проведению  оздоровительной  компании детей</t>
  </si>
  <si>
    <t>000  2  02  03033  05  0000 151</t>
  </si>
  <si>
    <t xml:space="preserve">Субвенции на  дошкольное  образование </t>
  </si>
  <si>
    <t xml:space="preserve">ИТОГО ДОХОДОВ </t>
  </si>
  <si>
    <t>№ п/п</t>
  </si>
  <si>
    <t>Наименование</t>
  </si>
  <si>
    <t>Нормативный правовой акт, которым утверждена (принята) районная  целевая программа</t>
  </si>
  <si>
    <t>Муниципальная целевая программа  Малокарачаевского муниципального района "Развитие сельского хозяйства на территории  Малокарачаевского муниципального района на 2013-2020г.г."</t>
  </si>
  <si>
    <t>Постановление Администрации Малокарачаевкого муниципального района №357 от 17.05.2012г.</t>
  </si>
  <si>
    <t>Муниципальная целевая программа  Малокарачаевского муниципального района "Энеергосбережение и повышение энергетической эффективности на территории  Малокарачаевского муниципального района на 2012-2017г.г."</t>
  </si>
  <si>
    <t>Постановление Администрации Малокарачаевкого муниципального района №102 от 20.02.2012г.</t>
  </si>
  <si>
    <t>Муниципальная целевая программа  Малокарачаевского муниципального района "Развитие дошкольного образования в  Малокарачаевском муниципальном районе на 2012-2016г.г."</t>
  </si>
  <si>
    <t>Постановление Администрации Малокарачаевкого муниципального района №83 от 10.02.2012г.</t>
  </si>
  <si>
    <t>Муниципальная целевая программа  Малокарачаевского муниципального района "Развитие физической культуры и спорта в Малокарачаевском муниципальном районе на 2012-2017г.г."</t>
  </si>
  <si>
    <t>Постановление Администрации Малокарачаевкого муниципального района №186 от 20.03.2012г.</t>
  </si>
  <si>
    <t>Муниципальная целевая программа "Содействие занятости населения в Малокарачаевском муниципальном районе Карачаево-Черкесской Республики"</t>
  </si>
  <si>
    <t>Постановление администрации Малокарачаевского муниципального района от 26.10.2011г. №883</t>
  </si>
  <si>
    <t>Муниципальная целевая программа "Развитие сети автомобильных дорог общего пользования Малокарачаевского района  на 2013-2016гг."</t>
  </si>
  <si>
    <t>Постановление администрации Малокарачаевкого муниципального района №890 от 17.12.2012г.</t>
  </si>
  <si>
    <t>Субсидии  бюджетам муниципальных районов на обеспечение жильем молодых семей в рамках реализации подпрограммы "Обеспечение жильем молодых семей на 2010-2015"</t>
  </si>
  <si>
    <t>000 202 02999 05 0000 151</t>
  </si>
  <si>
    <t>Субсидии бюджетам муниципальных районов на софинансирование расходов на оплату труда работников органов местного самоуправления</t>
  </si>
  <si>
    <t>Многофунциональный центр</t>
  </si>
  <si>
    <t>Субсидии МФЦ</t>
  </si>
  <si>
    <t>0410</t>
  </si>
  <si>
    <t>Связь и информация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</si>
  <si>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</si>
  <si>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000  1  16  43000  01  0000  140</t>
  </si>
  <si>
    <t>000  2  02   03024  05   0000  151</t>
  </si>
  <si>
    <t>936</t>
  </si>
  <si>
    <t>Муниципальное казенное общеобразовательное учреждение "Открытая (сменная) средняя общеобразовательная школа Малокарачаевского района"</t>
  </si>
  <si>
    <t>Муниципальное казенное образовательное учреждение дополнительного образования детей "Детская хореографическая школа с.Учкекен"</t>
  </si>
  <si>
    <t>Муниципальное казенное образовательное учреждение дополнительного образования детей "Детская музыкальная школа №3 с.Первомайское"</t>
  </si>
  <si>
    <t>Муниципальное казенное образовательное учреждение дополнительного образования детей "Детская музыкальная школа №1 с.Учкекен"</t>
  </si>
  <si>
    <t>Муниципальное казенное образовательное учреждение дополнительного образования детей "Детская школа искусств с.Красный Курган"</t>
  </si>
  <si>
    <t>Муниципальное казенное образовательное учреждение дополнительного образования детей детско-юношеская спортивная школа "Чемпион"</t>
  </si>
  <si>
    <t>Муниципальное казенное образовательное учреждение дополнительного образования детей "Детско-юношеская спортивная школа №2 "АРМСПОРТ" с.Учкекен"</t>
  </si>
  <si>
    <t>Муниципальное бюджетное учреждение "Центр массовой информации"</t>
  </si>
  <si>
    <t>Малокарачаевское  муниципальное казенное учреждение  Спорткомплекс "Малый   Карачай"</t>
  </si>
  <si>
    <t>Управление образования  администрации Малокарачаевского муниципального района</t>
  </si>
  <si>
    <t>Муниципальное казенное учреждение дополнительного образования детей "Центр развития творчества детей и юношества Малокарачаевского муниципального района"</t>
  </si>
  <si>
    <t xml:space="preserve">Контрольно-счетная палата Малокарачаевского муниципального района </t>
  </si>
  <si>
    <t>100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</si>
  <si>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</si>
  <si>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Плата за негативное воздействие на окружающую среду</t>
  </si>
  <si>
    <t>Прочие доходы от оказания платных услуг (работ) получателями средств бюджетов муниципальных районов</t>
  </si>
  <si>
    <t>Финансовое обеспечение выполнения функций учреждений,обеспечивающих предоставление услуг  в сфере дополнительго образования (Закупка товаров,работ и услуг для обеспечения муниципальных нужд)</t>
  </si>
  <si>
    <t>Финансовое обеспечение выполнения функций учреждений,обеспечивающих предоставление услуг  в сфере дополнительного образования (Иные бюджетные ассигнования)</t>
  </si>
  <si>
    <t>Муниципальная программа " Развитие культуры в Малокарачаевском муниципальном районе на 2016-2018гг."</t>
  </si>
  <si>
    <t>51440</t>
  </si>
  <si>
    <t>Подпрограмма "Развитие  библиотечного дела в Малокарачаевском муниципальном районе на 2016-2018гг."</t>
  </si>
  <si>
    <t>Основное мероприятие " Развитие и модернизация библиотечного дела"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</si>
  <si>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</si>
  <si>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</si>
  <si>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51460</t>
  </si>
  <si>
    <t>Основное мероприятие " Обеспечение деятельности муниципальных учреждений культуры "</t>
  </si>
  <si>
    <t>Финансовое обеспечение выполнения функций учреждений,обеспечивающих предоставление услуг  в сфере куольтуры (Закупка товаров,работ и услуг для обеспечения муниципальных нужд)</t>
  </si>
  <si>
    <t>Финансовое обеспечение выполнения функций учреждений,обеспечивающих предоставление услуг  в сфере культуры (Иные бюджетные ассигнования)</t>
  </si>
  <si>
    <t>31000</t>
  </si>
  <si>
    <t>Подпрограмма "Проведение мероприятий и обеспечение деятельности подведомственных учреждений в сфере культуры"(Дворцы и дома культуры)</t>
  </si>
  <si>
    <t>Обеспечение деятельности библиотек</t>
  </si>
  <si>
    <t>32000</t>
  </si>
  <si>
    <t>Основное мероприятие "Другие вопросы в области культуры"</t>
  </si>
  <si>
    <t>33000</t>
  </si>
  <si>
    <t>Муниципальная программа " Развитие физической культуры и спорта в Малокарачаевском муниципальном районе на 2014-2016гг."</t>
  </si>
  <si>
    <t>Подпрограмма "Проведение мероприятий по  развитию физической культуры и спорта в Малокарачаевском муниципальном районе на 2014-2016гг.</t>
  </si>
  <si>
    <t>Основное мероприятие "Обеспечение деятельности учреждений"</t>
  </si>
  <si>
    <t>Финансовое обеспечение выполнения функций учреждений,обеспечивающих предоставление услуг  в сфере физической культуры и спорта (Закупка товаров,работ и услуг для обеспечения муниципальных нужд)</t>
  </si>
  <si>
    <t>Финансовое обеспечение выполнения функций учреждений,обеспечивающих предоставление услуг  в сфере физической культуры и спорта (Иные бюджетные ассигнования)</t>
  </si>
  <si>
    <t>42000</t>
  </si>
  <si>
    <t>70210</t>
  </si>
  <si>
    <t>70220</t>
  </si>
  <si>
    <t>Финансовое обеспечение выполнения функций государственных органов (Закупка товаров,работ и услуг для обеспечения  государственных (муниципальных) нужд)</t>
  </si>
  <si>
    <t>Финансовое обеспечение выполнения функций государственных органов (Иные бюджетные ассигнования)</t>
  </si>
  <si>
    <t>Председатель контрольно-счетной палаты</t>
  </si>
  <si>
    <t xml:space="preserve">Обеспечение деятельности Совета Малокарачаевского муниципального района </t>
  </si>
  <si>
    <t>70120</t>
  </si>
  <si>
    <t>70110</t>
  </si>
  <si>
    <t>70130</t>
  </si>
  <si>
    <t>Функционирование   исполнительных органов муниципальной власти, местных администрации</t>
  </si>
  <si>
    <t xml:space="preserve">Обеспечение деятельности центрального аппарата </t>
  </si>
  <si>
    <t>70300</t>
  </si>
  <si>
    <t>6</t>
  </si>
  <si>
    <t>90100</t>
  </si>
  <si>
    <t>70500</t>
  </si>
  <si>
    <t>600</t>
  </si>
  <si>
    <t>700</t>
  </si>
  <si>
    <t>Перечень прямых получателей средств  бюджета Малокарачаевского муниципального района на 2016 год</t>
  </si>
  <si>
    <t>Муниципальное казенное дошкольное образовательное учреждение  "Детский сад №10 "Маленькая трана"с.Учкекен</t>
  </si>
  <si>
    <t xml:space="preserve">Распределение бюджетных ассигнований  бюджета Малокарачаевского муниципального района на 2016 год </t>
  </si>
  <si>
    <t>Распределение дотации на выравнивание уровня бюджетной обеспеченности  сельских поселений за счет субвенции на выравнивание уровня бюджетной обеспеченности поселений из республиканского бюджета на 2016 год</t>
  </si>
  <si>
    <t>сельских поселений между бюджетами сельских поселений на 2016 год</t>
  </si>
  <si>
    <t>Малокарачаевского муниципального района на 2016 год</t>
  </si>
  <si>
    <t>итого</t>
  </si>
  <si>
    <t>Единый налог на вмененный доход для отдельных видов деятельности</t>
  </si>
  <si>
    <t>Денежные взыскания (штрафы) за нарушение законодательства о налогах и сборах</t>
  </si>
  <si>
    <t xml:space="preserve"> Доходы  от  продажи   земельных   участков,государственная собственность на которые не разграничена  и   которые     расположены в границах поселений                  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</si>
  <si>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</si>
  <si>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</si>
  <si>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</si>
  <si>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</si>
  <si>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 xml:space="preserve">Другие вопросы в области национальной безопасности </t>
  </si>
  <si>
    <t>0400</t>
  </si>
  <si>
    <t>Национальная экономика</t>
  </si>
  <si>
    <t>0401</t>
  </si>
  <si>
    <t xml:space="preserve"> Общеэкономические вопросы</t>
  </si>
  <si>
    <t>0402</t>
  </si>
  <si>
    <t>Топливо и энергетика</t>
  </si>
  <si>
    <t>0405</t>
  </si>
  <si>
    <t>Сельское хозяйство и рыболовство</t>
  </si>
  <si>
    <t>0406</t>
  </si>
  <si>
    <t>Водные ресурсы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</si>
  <si>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</si>
  <si>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</si>
  <si>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</si>
  <si>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</si>
  <si>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</si>
  <si>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</si>
  <si>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</si>
  <si>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</si>
  <si>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</si>
  <si>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</si>
  <si>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0502</t>
  </si>
  <si>
    <t>Коммунальное хозяйство</t>
  </si>
  <si>
    <t>0505</t>
  </si>
  <si>
    <t>Другие вопросы  в области жилищно- 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</si>
  <si>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</si>
  <si>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</si>
  <si>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</si>
  <si>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</si>
  <si>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</si>
  <si>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</si>
  <si>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</si>
  <si>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</si>
  <si>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</si>
  <si>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0702</t>
  </si>
  <si>
    <t>0703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</si>
  <si>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</si>
  <si>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</si>
  <si>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</si>
  <si>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</si>
  <si>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</si>
  <si>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</si>
  <si>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</si>
  <si>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</si>
  <si>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</si>
  <si>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</si>
  <si>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</si>
  <si>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 xml:space="preserve">Культура и кинематография 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</si>
  <si>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</si>
  <si>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</si>
  <si>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</si>
  <si>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</si>
  <si>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</si>
  <si>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</si>
  <si>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</si>
  <si>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0901</t>
  </si>
  <si>
    <t>Субвенция на первичную  медико-санитарную  помощь</t>
  </si>
  <si>
    <t>1000</t>
  </si>
  <si>
    <t>Социальная политика</t>
  </si>
  <si>
    <t>1001</t>
  </si>
  <si>
    <t>1002</t>
  </si>
  <si>
    <t>Социальное обслуживание населения</t>
  </si>
  <si>
    <t>1003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</si>
  <si>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</si>
  <si>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</si>
  <si>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</si>
  <si>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</si>
  <si>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</si>
  <si>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</si>
  <si>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</si>
  <si>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</si>
  <si>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1103</t>
  </si>
  <si>
    <t>Спорт высших достижений</t>
  </si>
  <si>
    <t>1105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</si>
  <si>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</si>
  <si>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</si>
  <si>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</si>
  <si>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</si>
  <si>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</si>
  <si>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</si>
  <si>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</si>
  <si>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</si>
  <si>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</si>
  <si>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1301</t>
  </si>
  <si>
    <t>Обслуживание внутреннего государственного и муниципального долга</t>
  </si>
  <si>
    <t>1400</t>
  </si>
  <si>
    <t>Межбюджетные трансферты бюджетам субъектов Российской Федерации и муниципальных образований общего характера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</si>
  <si>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</si>
  <si>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</si>
  <si>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</si>
  <si>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</si>
  <si>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</si>
  <si>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бюджетам субъектов Российской Федерации и муниципальных образований общего характера</t>
  </si>
  <si>
    <t>Приложение №4</t>
  </si>
  <si>
    <t>к решению Совета Малокарачаевского муниципального района</t>
  </si>
  <si>
    <t>Наименование  муниципальных учреждений Малокарачаевского муниципального района</t>
  </si>
  <si>
    <t>Код главы</t>
  </si>
  <si>
    <t xml:space="preserve">Управление труда и социального развития  Малокарачаевского муниципального района </t>
  </si>
  <si>
    <t>Муниципальное казенное дошкольное образовательное учреждение " Детский сад №1 "Илячин"</t>
  </si>
  <si>
    <t>Муниципальное казенное дошкольное образовательное учреждение "Детский сад №10 "Малыш"" с. Учкекен"</t>
  </si>
  <si>
    <t>Муниципальное казенное дошкольное образовательное учреждение "Детский сад №3 "Голосок"</t>
  </si>
  <si>
    <t>Муниципальное казенное дошкольное образовательное учреждение "Детский сад "Ручеек"</t>
  </si>
  <si>
    <t>Муниципальное казенное дошкольное образовательное учреждение  Детский сад  №8  "Подснежник"</t>
  </si>
  <si>
    <t>Муниципальное казенное дошкольное образовательное учреждение "Детский сад №7 "Одуванчик"</t>
  </si>
  <si>
    <t>Муниципальное казенное общеобразовательное учреждение "Основная общеобразовательная школа №13 а.Элькуш"</t>
  </si>
  <si>
    <t>Муниципальное казенное общеобразовательное учреждение "Основная общеобразовательная школа №11 с. Учкекен"</t>
  </si>
  <si>
    <t>Муниципальное казенное общеобразовательное учреждение "Основная общеобразовательная школа №12 им.Бежанова К.Д. с.Красный Восток"</t>
  </si>
  <si>
    <t>Муниципальное казенное общеобразовательное учреждение "Средняя общеобразовательная школа №1 им.А.М.Ижаева селаУчкекен"</t>
  </si>
  <si>
    <t>Муниципальное казенное общеобразовательное учреждение "Средняя общеобразовательная школа  №14 им.Голаева Д.Н. с. Кичи-Балык"</t>
  </si>
  <si>
    <t>Муниципальное казенное общеобразовательное учреждение "Средняя общеобразовательная школа №4 с.Кызыл-Покун"</t>
  </si>
  <si>
    <t>Муниципальное казенное общеобразовательное учреждение "Средняя общеобразовательная школа №7 с.Учкекен"</t>
  </si>
  <si>
    <t>Муниципальное казенное общеобразовательное учреждение "Начальная общеобразовательная школа №15 с.Терезе"</t>
  </si>
  <si>
    <t>Муниципальное казенное общеобразовательное учреждение "Средняя общеобразовательная школа №2 с.Учкекен"</t>
  </si>
  <si>
    <t>Муниципальное казенное общеобразовательное учреждение "Средняя общеобразовательная школа №3 им.Клычева Р.Н.с.Красный Восток"</t>
  </si>
  <si>
    <t>Муниципальное казенное общеобразовательное учреждение "Гимназия №6 с.Первомайское"</t>
  </si>
  <si>
    <t>Муниципальное казенное общеобразовательное учреждение "Средняя общеобразовательная школа №5 с.Терезе" им.Героя России Чочуева Х.А.</t>
  </si>
  <si>
    <t>000  1 11  05013  10  0000 120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</si>
  <si>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</si>
  <si>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000  1  11  05035  05  0000  120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</si>
  <si>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</t>
  </si>
  <si>
    <t>000  1  11  09045  05  0000  120</t>
  </si>
  <si>
    <t xml:space="preserve">ПЛАТЕЖИ ПРИ ПОЛЬЗОВАНИИ ПРИРОДНЫМИ РЕСУРСАМИ </t>
  </si>
  <si>
    <t>000  1  12  00000  00  0000  000</t>
  </si>
  <si>
    <t>000  1  12  01000  01  0000  120</t>
  </si>
  <si>
    <t>ДОХОДЫ ОТ ОКАЗАНИЯ ПЛАТНЫХ УСЛУГ (РАБОТ) И КОМПЕНСАЦИИ ЗАТРАТ ГОСУДАРСТВА</t>
  </si>
  <si>
    <t xml:space="preserve">000 1 13 00000 00 0000 000 </t>
  </si>
  <si>
    <t>000 1 13 01995 05 0000 130</t>
  </si>
  <si>
    <t>ДОХОДЫ ОТ ПРОДАЖИ МАТЕРИАЛЬНЫХ И НЕМАТЕРИАЛЬНЫХ АКТИВОВ</t>
  </si>
  <si>
    <t>000  1  14  00000  00  0000  000</t>
  </si>
  <si>
    <t>000   1  14  06013  10  0000 430</t>
  </si>
  <si>
    <t>ШТРАФЫ, САНКЦИИ, ВОЗМЕЩЕНИЕ УЩЕРБА</t>
  </si>
  <si>
    <t>000  1  16  00000  00  0000  000</t>
  </si>
  <si>
    <t>000  1  16  03000  00  0000  140</t>
  </si>
  <si>
    <t xml:space="preserve">Денежные взыскания  (штрафы)  за  нарушение законодательства        о        применении контрольно-кассовой             техники при осуществлении наличных денежных расчетов  и (или) расчетов с  использованием  платежных карт,                                       </t>
  </si>
  <si>
    <t>000  1  16  06000  01  0000  140</t>
  </si>
  <si>
    <t>Денежные взыскания (штрафы) за нарушение законодательства о недрах, об    особо    охраняемых     природных  территориях,      об      охране      и  использовании   животного   мира,    об экологической  экспертизе,  в   области охраны  окружающей  среды,   земельного   законодательства,               лесного  законодательства,               водного      законодательства</t>
  </si>
  <si>
    <t>000  1  16  25000  01  0000  140</t>
  </si>
  <si>
    <t xml:space="preserve">Денежные взыскания  (штрафы)  за  нарушение законодательства  в   области   обеспечения санитарно-эпидемиологического  благополучия человека и законодательства в сфере  защиты прав потребителей .         </t>
  </si>
  <si>
    <t>000  1  16  28000  01  0000  140</t>
  </si>
  <si>
    <t>Прочие поступления  от денежных взысканий (штрафов) и иных сумм в возмещение ущерба, зачисляемых в бюджеты муниципальных районов</t>
  </si>
  <si>
    <t>000  1  16  90050  00  0000  140</t>
  </si>
  <si>
    <t>БЕЗВОЗМЕЗДНЫЕ ПОСТУПЛЕНИЯ</t>
  </si>
  <si>
    <t xml:space="preserve">000  2  02  00000  00  0000  151  </t>
  </si>
  <si>
    <t>Дотации бюджетам субъектов Российской Федерации и муниципальных образований</t>
  </si>
  <si>
    <t xml:space="preserve">000  2  02  01000   00  0000 151  </t>
  </si>
  <si>
    <t>Дотация бюджетам муниципальных районов на выравнивание уровня бюджетной обеспеченности из регионального фонда финансовой поддержки</t>
  </si>
  <si>
    <t>000  2  02   01001  05  0000 151</t>
  </si>
  <si>
    <t>Дотация бюджетам на поддержку мер по обеспечению сбалансированности  бюджетов</t>
  </si>
  <si>
    <t>000  2  02  01003  05  0000  151</t>
  </si>
  <si>
    <t>Субсидии бюджетам субъектов Российской Федерации и муниципальных образований (межбюджетные субсидии)</t>
  </si>
  <si>
    <t>000  2  02   02000  00  0000 151</t>
  </si>
  <si>
    <t>000  2  02   02008  05  0000 151</t>
  </si>
  <si>
    <t>Прочие субсидии бюджетам муниципальных районов на формирование районного фонда финансовой поддержки поселений</t>
  </si>
  <si>
    <t>000  2  02   02999   05  0000 151</t>
  </si>
  <si>
    <t>000  2   02   03024  05  0000  151</t>
  </si>
  <si>
    <t xml:space="preserve">Субвенции бюджетам субъектов Российской Федерации и муниципальных образований </t>
  </si>
  <si>
    <t>000  2  02   03000   00  0000 151</t>
  </si>
  <si>
    <t>Субвенции бюджетам муниципальных районов на оплату жилищно-коммунальных услуг отдельным категориям граждан</t>
  </si>
  <si>
    <t>000  2  02   03001   05  0000 151</t>
  </si>
  <si>
    <t>Субвенции бюджетам муниципальных районов на обеспечение мер социальной поддержки ветеранов труда и тружеников тыла</t>
  </si>
  <si>
    <t xml:space="preserve">Субвенции бюджетам муниципальных районов на  выплату государственных пособий гражданам, имеющих детей  </t>
  </si>
  <si>
    <t>000  2  02  03024  05  0000  151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</si>
  <si>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</si>
  <si>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000  2  02   03013   05  0000  151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</si>
  <si>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</si>
  <si>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000  2   02   03022  05   0000 151</t>
  </si>
  <si>
    <t>Субвенции бюджетам муниципальных районов на возмещение расходов, связанных с предоставлением мер социальной поддержки по оплате жилых помещений, отопления и освещения педагогическим работникам образовательных учреждений, работающим и проживающим в сельской местности</t>
  </si>
  <si>
    <t>Субвенции бюджетам муниципальных районов на реализацию основных общеобразовательных программ</t>
  </si>
  <si>
    <t>000  2   02   03024  05   0000 151</t>
  </si>
  <si>
    <t>Субвенция на осуществление обслуживания граждан пожилого возраста и инвалидов</t>
  </si>
  <si>
    <t>000  2   02   03024   05  0000 151</t>
  </si>
  <si>
    <t>Субвенция на обеспечение  мер социальной поддержки многодетной семьи и семьи, в которой один или оба родителя являются инвалиды</t>
  </si>
  <si>
    <t>000  2   02   03024  05  0000 151</t>
  </si>
  <si>
    <t>Субвенция на осуществление отдельных  гос. полномочий по образованию и организационной деятельности административных комиссий</t>
  </si>
  <si>
    <t>Субвенция на осуществление отдельных  гос. полномочий по делам несовершеннолетних и защите их прав</t>
  </si>
  <si>
    <t>Субвенция на осуществление отдельных  гос. полномочий по формированию, содержанию и использованию архивного фонда</t>
  </si>
  <si>
    <t>Субвенции бюджетам муниципальных районов на выравнивание бюджетной обеспеченности поселений</t>
  </si>
  <si>
    <t>НАЛОГ НА ТОВАРЫ (РАБОТЫ УСЛУГИ), РЕАЛИЗУЕМЫЕ НА ТЕРРИТОРИИ РФ</t>
  </si>
  <si>
    <t>000 1 03 00000 00 0000 000</t>
  </si>
  <si>
    <t>Доходы от уплаты акцизов на дизельное топливо, зачисляемые в консолидированные бюджеты субъектов РФ</t>
  </si>
  <si>
    <t>000 1 03 02230 01 0000 110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</si>
  <si>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РФ</t>
  </si>
  <si>
    <t>000 1 03 02240 01 0000 110</t>
  </si>
  <si>
    <t>Доходы от уплаты акцизов на автомобильный бензин, производимый на территории РФ зачисляемые в консолидированные бюджеты субъектов РФ</t>
  </si>
  <si>
    <t>000 1 03 02250 01 0000 110</t>
  </si>
  <si>
    <t>Доходы от уплаты акцизов на прямогонный бензин, производимый на территории РФ, зачисляемые в консолидированные бюджеты субъектов РФ</t>
  </si>
  <si>
    <t>000 1 03 02260 01 0000 110</t>
  </si>
  <si>
    <t>Субвенция бюджетам  муниципальных  районов по единовременной  выплате "Республиканский  материнский  капитал "</t>
  </si>
  <si>
    <t xml:space="preserve">Субвенция бюджетам   муницпальных районов на  исполнение   отдельных  государственных  полномочий  в  сфере   земельных  отношений </t>
  </si>
  <si>
    <t>2</t>
  </si>
  <si>
    <t>20130</t>
  </si>
  <si>
    <t>1</t>
  </si>
  <si>
    <t>00000</t>
  </si>
  <si>
    <t>7</t>
  </si>
  <si>
    <t>8</t>
  </si>
  <si>
    <t>9</t>
  </si>
  <si>
    <t>99</t>
  </si>
  <si>
    <t>10120</t>
  </si>
  <si>
    <t>10140</t>
  </si>
  <si>
    <t>10130</t>
  </si>
  <si>
    <t>40840</t>
  </si>
  <si>
    <t>41000</t>
  </si>
  <si>
    <t>3</t>
  </si>
  <si>
    <t>43000</t>
  </si>
  <si>
    <t>0</t>
  </si>
  <si>
    <t>52500</t>
  </si>
  <si>
    <t>74800</t>
  </si>
  <si>
    <t>75100</t>
  </si>
  <si>
    <t>75200</t>
  </si>
  <si>
    <t>75500</t>
  </si>
  <si>
    <t>75300</t>
  </si>
  <si>
    <t>21140</t>
  </si>
  <si>
    <t>23000</t>
  </si>
  <si>
    <t>21000</t>
  </si>
  <si>
    <t>76100</t>
  </si>
  <si>
    <t>42100</t>
  </si>
  <si>
    <t>42200</t>
  </si>
  <si>
    <t>84000</t>
  </si>
  <si>
    <t>97000</t>
  </si>
  <si>
    <t>02000</t>
  </si>
  <si>
    <t>01100</t>
  </si>
  <si>
    <t>Муниципальное казенное дошкольное образовательное учреждение  "Детский сад №10 "Маленькая страна"с.Учкекен</t>
  </si>
  <si>
    <t>Муниципальная программа " Развитие образования в Малокарачаевском муниципальном районе на 2016-2018гг."</t>
  </si>
  <si>
    <t>Подпрограмма "Развитие  дошкольного образования в Малокарачаевском муниципальном районе на 2016-2018гг."</t>
  </si>
  <si>
    <t>Основное мероприятие " Развитие дошкольного образования"</t>
  </si>
  <si>
    <t>Компенсация расходов на оплату жилых помещений, отопления и освещения педагогическим работникам, проживающим и работающим в сельской местности</t>
  </si>
  <si>
    <t>Финансовое обеспечение выполнения функций учреждений,обеспечивающих предоставление услуг  в сфере дошкольного образования (Закупка товаров,работ и услуг для обеспечения муниципальных нужд)</t>
  </si>
  <si>
    <t>800</t>
  </si>
  <si>
    <t>Финансовое обеспечение выполнения функций учреждений,обеспечивающих предоставление услуг  в сфере дошкольного образования (Иные бюджетные ассигнования)</t>
  </si>
  <si>
    <t xml:space="preserve">Компенсация части родительской платы за одержание детей в дошкольных образовательных учреждениях"" </t>
  </si>
  <si>
    <t>20100</t>
  </si>
  <si>
    <t>Муниципальная программа "Содейтвие занятости населения в Малокарачаевском муниципальном районе на 2016-2018гг."</t>
  </si>
  <si>
    <t>Подпрограмма "Активная политика занятости населения и социальная поддержка безработных граждан в Малокарачаевском муниципальном районе на 2016-2018гг."</t>
  </si>
  <si>
    <t>Основное мероприятие "Содействие занятости населения и обеспечения работодателей рабочей силой""</t>
  </si>
  <si>
    <t>Реализация мероприятий  активной политики занятости населения и социальной поддержки безработных граждан</t>
  </si>
  <si>
    <t>Подпрограмма "Развитие  общего  образования в Малокарачаевском муниципальном районе на 2016-2018гг."</t>
  </si>
  <si>
    <t>Основное мероприятие " Развитие общего  образования"</t>
  </si>
  <si>
    <t>Финансовое обеспечение выполнения функций учреждений,обеспечивающих предоставление услуг  в сфере общего образования (Закупка товаров,работ и услуг для обеспечения муниципальных нужд)</t>
  </si>
  <si>
    <t>Финансовое обеспечение выполнения функций учреждений,обеспечивающих предоставление услуг  в сфере общего образования (Иные бюджетные ассигнования)</t>
  </si>
  <si>
    <t>22000</t>
  </si>
  <si>
    <t>Горячее питание школьников</t>
  </si>
  <si>
    <t>20870</t>
  </si>
  <si>
    <t>Муниципальная программа " Социальная защита наеления  в Малокарачаевском муниципальном районе на 2016-2020гг."</t>
  </si>
  <si>
    <t>Подпрограмма "Социальная поддержка семьи и детей в Малокарачаевском муниципальном районе на 2016-2020гг."</t>
  </si>
  <si>
    <t>Основное мероприятие " Меры социальной поддержки семьи и детей""</t>
  </si>
  <si>
    <t>46000</t>
  </si>
  <si>
    <t xml:space="preserve">Расходы на реализацию мероприятий по организации и оздоровлению детей </t>
  </si>
  <si>
    <t>Содержание ребенка в семье опекуна и приемной семье</t>
  </si>
  <si>
    <t xml:space="preserve"> Оплата труда приемному родителю</t>
  </si>
  <si>
    <t>Основное мероприятие " Развитие дополнительного  образования"</t>
  </si>
  <si>
    <t>Подпрограмма "Развитие  дополнительного  образования в Малокарачаевском муниципальном районе на 2016-2018гг."</t>
  </si>
  <si>
    <t>Дополнительное образование</t>
  </si>
  <si>
    <t>Всего</t>
  </si>
  <si>
    <t>руб.</t>
  </si>
  <si>
    <t xml:space="preserve">Приложение 9  к проекту решения </t>
  </si>
  <si>
    <t>№</t>
  </si>
  <si>
    <t>Наименование муниципального образования</t>
  </si>
  <si>
    <t>сумма</t>
  </si>
  <si>
    <t xml:space="preserve">Учкекенское сельское поселение </t>
  </si>
  <si>
    <t>Джагинское сельское поселение</t>
  </si>
  <si>
    <t>Кичи-Балыкское сельское поселение</t>
  </si>
  <si>
    <t>Первомайское сельское поселение</t>
  </si>
  <si>
    <t>Краснокурганское сельское поселение</t>
  </si>
  <si>
    <t>Кызыл-Покунское сельское поселение</t>
  </si>
  <si>
    <t>Римгорское сельское поселение</t>
  </si>
  <si>
    <t>Терезинское сельское поселение</t>
  </si>
  <si>
    <t>Красновосточное сельское поселение</t>
  </si>
  <si>
    <t>Элькушское сельское поселение</t>
  </si>
  <si>
    <t xml:space="preserve">к решению Совета Малокарачаевского муниципального района </t>
  </si>
  <si>
    <t>Приложение №9</t>
  </si>
  <si>
    <t xml:space="preserve">Приложение №7 </t>
  </si>
  <si>
    <t xml:space="preserve">Распределение дотации на выравнивание уровня бюджетной </t>
  </si>
  <si>
    <t>обеспеченности поселений из районного фонда финансовой поддержки</t>
  </si>
  <si>
    <t>Приложение 6</t>
  </si>
  <si>
    <t>Ведомственная структура расходов районного бюджета</t>
  </si>
  <si>
    <t>№п.п.</t>
  </si>
  <si>
    <t>Наименование  муниципальных учреждений Малокарааевского муниципального района</t>
  </si>
  <si>
    <t>Код</t>
  </si>
  <si>
    <t>РЗ</t>
  </si>
  <si>
    <t>ПР</t>
  </si>
  <si>
    <t>ЦСР</t>
  </si>
  <si>
    <t>ВР</t>
  </si>
  <si>
    <t xml:space="preserve"> руб.</t>
  </si>
  <si>
    <t>Совет Малокарачаевского муниципального района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</si>
  <si>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</si>
  <si>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930</t>
  </si>
  <si>
    <t>01</t>
  </si>
  <si>
    <t>03</t>
  </si>
  <si>
    <t>0000000</t>
  </si>
  <si>
    <t>000</t>
  </si>
  <si>
    <t>Председатель законодательного органа муниципального образования</t>
  </si>
  <si>
    <t>Депутаты (члены) законодательной власти субъекта Российской Федерации</t>
  </si>
  <si>
    <t>Администрация Малокарачаевского муниципального района</t>
  </si>
  <si>
    <t>04</t>
  </si>
  <si>
    <t>931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</si>
  <si>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</si>
  <si>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</si>
  <si>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</si>
  <si>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</si>
  <si>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</si>
  <si>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</si>
  <si>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</si>
  <si>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</si>
  <si>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 xml:space="preserve">Другие вопросы в области образования </t>
  </si>
  <si>
    <t>07</t>
  </si>
  <si>
    <t>Реализация Закона Карачаево-Черкесской Республики от 10 января 2008г. № 3-РЗ "О наделении органов местного самоуправления муниципальных районов и городских округов в Карачаево-Черкесской Республике отдельными государственными полномочиями Карачаево-Черкесской Республики по организации осуществлению деятельности по опеке и попечительству"</t>
  </si>
  <si>
    <t>Физическая  культура  и спорт</t>
  </si>
  <si>
    <t>Другие вопросы в области культуры</t>
  </si>
  <si>
    <t>08</t>
  </si>
  <si>
    <t>Другие вопросы в области физической культуры и спорта</t>
  </si>
  <si>
    <t>05</t>
  </si>
  <si>
    <t>Управление труда и социального развития  Малокарачаевского Муниципального района Карачаево - Черкесской Республики</t>
  </si>
  <si>
    <t>Пенсионное обеспечение</t>
  </si>
  <si>
    <t>Доплаты к пенсиям муниципальных служащих</t>
  </si>
  <si>
    <t>300</t>
  </si>
  <si>
    <t>Социальное обеспечение населения</t>
  </si>
  <si>
    <t>932</t>
  </si>
  <si>
    <t>10</t>
  </si>
  <si>
    <t xml:space="preserve"> Ежемесячное социальное пособие гражданам, имеющим детей в рамках подпрограммы "Социальная поддержка семьи и детей" государственной  программы "Социальная защита населения в Карачаево-Черкесской Республике на 2014-2020 годы"</t>
  </si>
  <si>
    <t>Социальное пособие на погребение в рамках подпрограммы "Предоставление мер социальной поддержки отдельным категориям граждан" государственной  программы  "Социальная защита населения в Карачаево-Черкесской Республике на 2014-2020 годы"</t>
  </si>
  <si>
    <t>02</t>
  </si>
  <si>
    <t xml:space="preserve">Другие общегосударственные вопросы  </t>
  </si>
  <si>
    <t>06</t>
  </si>
  <si>
    <t>Финансовое Управление администрации Малокарачаевского муниципального района</t>
  </si>
  <si>
    <t>00</t>
  </si>
  <si>
    <t>Обеспечение деятельности финансовых органов</t>
  </si>
  <si>
    <t>933</t>
  </si>
  <si>
    <t>Общеэкономические вопросы</t>
  </si>
  <si>
    <t xml:space="preserve">Реализация государственной политики занятости населения в рамках подпрограммы "Дополнительные мероприятия по снижению напряженности на рынке труда" государственной программы "Содействие занятости населения на 2014-2016 годы" </t>
  </si>
  <si>
    <t>Субсидии на иные цели</t>
  </si>
  <si>
    <t>612</t>
  </si>
  <si>
    <t xml:space="preserve">Расходы на реализацию  подпрограммы "Активная политика занятости населения и социальная поддержка безработных граждан" государственной программы "Содействие занятости населения Карачаево-Черкесской Республики на 2014-2016 годы" </t>
  </si>
  <si>
    <t>Прочие общеэкономические вопросы</t>
  </si>
  <si>
    <t>12</t>
  </si>
  <si>
    <t>200</t>
  </si>
  <si>
    <t>Здравоохранение</t>
  </si>
  <si>
    <t>Поликлиники, амбулатории, диагностические центры</t>
  </si>
  <si>
    <t>Расходы на проведение мероприятий по обеспечению жильем молодых семей в рамках подпрограммы "Обеспечение жильем молодых семей на 2014-2015" государственной программы "Молодежь Карачаево-Черкесии на 2014-2018 годы" (республиканские)</t>
  </si>
  <si>
    <t>Расходы на проведение мероприятий по обеспечению жильем молодых семей в рамках Муниципальной целевой программы  "Обеспечение жильем молодых семей на 2014-2015" в Малокарачаевском муниципальном районе (районные)</t>
  </si>
  <si>
    <t>Субсидии гражданам на приобретение жилья</t>
  </si>
  <si>
    <t>Телевидение и радиовещение</t>
  </si>
  <si>
    <t xml:space="preserve">Субсидии телерадиокомпаниям и телеорганизациям </t>
  </si>
  <si>
    <t>Субсидии на мунзадание</t>
  </si>
  <si>
    <t>Обслуживание государственного и муниципального долга</t>
  </si>
  <si>
    <t>Процентные платежи по муниципальному долгу</t>
  </si>
  <si>
    <t>Дотация на выравнивание бюджетной обеспеченности</t>
  </si>
  <si>
    <t>14</t>
  </si>
  <si>
    <t>Выравнивание бюджетной обеспеченности поселений из районного фонда финансовой поддержки поселений</t>
  </si>
  <si>
    <t>500</t>
  </si>
  <si>
    <t>Прочие межбюджетные трансферты</t>
  </si>
  <si>
    <t>Иные межбюджетные трансферты поселениям</t>
  </si>
  <si>
    <t>540</t>
  </si>
  <si>
    <t>субвенция школа</t>
  </si>
  <si>
    <t>субвенция сады</t>
  </si>
  <si>
    <t>Не программые мероприятия " Развитие общего  образования"</t>
  </si>
  <si>
    <t>Не программное мероприятие " Развитие общего  образования"</t>
  </si>
  <si>
    <t>Не программное  мероприятие " Развитие общего  образования"</t>
  </si>
  <si>
    <t>Непрограммное мероприятие " Развитие общего  образования"</t>
  </si>
  <si>
    <t>Непрограммное  мероприятие " Развитие общего  образования"</t>
  </si>
  <si>
    <t>10110</t>
  </si>
  <si>
    <t>спец мед</t>
  </si>
  <si>
    <t>законы</t>
  </si>
  <si>
    <t>субвенции (несов., опека, архив, админ, земел. Отн.)</t>
  </si>
  <si>
    <t>первичная помощь</t>
  </si>
  <si>
    <t>611</t>
  </si>
  <si>
    <t>Выравнивание бюджетной обеспеченности  поселений за  счет республиконских трансфертов</t>
  </si>
  <si>
    <t>дотация республика</t>
  </si>
  <si>
    <t>дороги</t>
  </si>
  <si>
    <t>Дорожный фонд</t>
  </si>
  <si>
    <t>Финансовое обеспечение деятельности метод кабинетов</t>
  </si>
  <si>
    <t>81Д00</t>
  </si>
  <si>
    <t>родит. Плата</t>
  </si>
  <si>
    <t>КСП трансфер</t>
  </si>
  <si>
    <t>Обеспечение мер социальных выплат на предоставление единовременной выплаты "Республиканский материнский капитал"</t>
  </si>
  <si>
    <t>41230</t>
  </si>
  <si>
    <t>84001</t>
  </si>
  <si>
    <t>937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</si>
  <si>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</si>
  <si>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</si>
  <si>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</si>
  <si>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</si>
  <si>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</si>
  <si>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</si>
  <si>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</si>
  <si>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</si>
  <si>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</si>
  <si>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</si>
  <si>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</si>
  <si>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</si>
  <si>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</si>
  <si>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</si>
  <si>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963</t>
  </si>
  <si>
    <t>964</t>
  </si>
  <si>
    <t>965</t>
  </si>
  <si>
    <t>966</t>
  </si>
  <si>
    <t>967</t>
  </si>
  <si>
    <t>968</t>
  </si>
  <si>
    <t>981</t>
  </si>
  <si>
    <t>=L31+L35+L39+L43</t>
  </si>
  <si>
    <t>Субвенции  здравоохранению</t>
  </si>
  <si>
    <t>Муниципальная целевая программа  Малокарачаевского муниципального района «Развитие  малого  и среднего предпринимательства в Малокарачаевском муниципальном районе КЧР  на 2015-2017 гг.»</t>
  </si>
  <si>
    <t>Постановление Администрации Малокарачаевкого муниципального района №735-А от 22.10.2015г.</t>
  </si>
  <si>
    <t>Постановление Администрации Малокарачаевкого муниципального района №816 от 17.11.2015г.</t>
  </si>
  <si>
    <t>Муниципальная целевая программа  Малокарачаевского муниципального района "Доступная среда" на 2016-2020гг.</t>
  </si>
  <si>
    <t xml:space="preserve"> Перечень районных муниципальных программ, финансирование которых не предусматривается в 2016 году</t>
  </si>
  <si>
    <t xml:space="preserve">Объем поступлений доходов районного бюджета Малокарачаевского муниципального района по основным источникам на 2016 год                                    </t>
  </si>
  <si>
    <t>Межбюджетные трансферты ,передаваемые из бюджетов сельских поселений в муниципальные районы по передаваемым полномочиям</t>
  </si>
  <si>
    <t>000  0   02   04014  05   0000 151</t>
  </si>
  <si>
    <t xml:space="preserve">Приложение №1 </t>
  </si>
  <si>
    <t xml:space="preserve"> </t>
  </si>
  <si>
    <t xml:space="preserve">Нормативы отчислений </t>
  </si>
  <si>
    <t xml:space="preserve"> налоговых и неналоговых доходов в бюджет Малокарачаевского муниципального района в 2016 год </t>
  </si>
  <si>
    <t>Код бюджетной классификации Российской Федерации</t>
  </si>
  <si>
    <t>Наименование вида  дохода</t>
  </si>
  <si>
    <t>Нормативы отчислений %</t>
  </si>
  <si>
    <t>1 01 00000 00 0000 000</t>
  </si>
  <si>
    <t>Налоги на прибыль, доходы</t>
  </si>
  <si>
    <t>1 01 02000 01 0000 110</t>
  </si>
  <si>
    <t xml:space="preserve">Налог на доходы физических лиц            </t>
  </si>
  <si>
    <t>19,5</t>
  </si>
  <si>
    <t>1 05 00000 00 0000 000</t>
  </si>
  <si>
    <t>Налоги на совокупный доход</t>
  </si>
  <si>
    <t>1 05 02000 02 0000 110</t>
  </si>
  <si>
    <t xml:space="preserve">Единый  налог  на   вмененный     доход для отдельных видов деятельности               </t>
  </si>
  <si>
    <t>1 05 03000 01 0000 110</t>
  </si>
  <si>
    <t xml:space="preserve">Единый сельскохозяйственный налог         </t>
  </si>
  <si>
    <t>50</t>
  </si>
  <si>
    <t xml:space="preserve"> 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</si>
  <si>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</si>
  <si>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1 06 00000 00 0000 000</t>
  </si>
  <si>
    <t>Налоги на имущество</t>
  </si>
  <si>
    <t>1 06 02000 02 0000 110</t>
  </si>
  <si>
    <t xml:space="preserve">Налог на имущество организаций            </t>
  </si>
  <si>
    <t>1 08 00000 00 0000 000</t>
  </si>
  <si>
    <t>Государственная пошлина</t>
  </si>
  <si>
    <t>1 08 03000 01 0000 110</t>
  </si>
  <si>
    <t xml:space="preserve">Государственная    пошлина    по     делам,рассматриваемым в судах  общей  юрисдикции, мировыми судьями                           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</si>
  <si>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</si>
  <si>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</si>
  <si>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1 11 05013 10 0000 120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</si>
  <si>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</si>
  <si>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</si>
  <si>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1 11 07015 05 0000 120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</si>
  <si>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</si>
  <si>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1 11 09045 05 0000 120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</si>
  <si>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</si>
  <si>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</si>
  <si>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</si>
  <si>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</si>
  <si>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55</t>
  </si>
  <si>
    <t xml:space="preserve"> 1 12 01010 01 0000 120</t>
  </si>
  <si>
    <t>Плата за выбросы загрязняющих веществ в атмосферный воздух стационарными объектами</t>
  </si>
  <si>
    <t xml:space="preserve"> 1 12 01020 01 0000 120</t>
  </si>
  <si>
    <t>Плата за выбросы загрязняющих веществ в атмосферный воздух передвижными объектами</t>
  </si>
  <si>
    <t xml:space="preserve"> 1 12 01030 01 0000 120</t>
  </si>
  <si>
    <t>Плата за выбросы загрязняющих  веществ в водные объекты</t>
  </si>
  <si>
    <t xml:space="preserve"> 1 12 01040 01 0000 120</t>
  </si>
  <si>
    <t>Плата за размещение отходов производства и потребления</t>
  </si>
  <si>
    <t xml:space="preserve"> 1 12 01050 01 0000 120</t>
  </si>
  <si>
    <t>Плата за иные виды негативного воздействия на окружающую среду</t>
  </si>
  <si>
    <t xml:space="preserve">1 13 00000 00 0000 000 </t>
  </si>
  <si>
    <t>Доходы от оказания платных услуг (работ) и компенсации затрат государства</t>
  </si>
  <si>
    <t>1 13 01995 05 0000 130</t>
  </si>
  <si>
    <t>1 13 02995 05 0000 130</t>
  </si>
  <si>
    <t>Прочие доходы от компенсации затрат  бюджетов муниципальных районов</t>
  </si>
  <si>
    <t>1 14 00000 00 0000 000</t>
  </si>
  <si>
    <t>Доходы от продажи материальных и нематериальных активов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</si>
  <si>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</si>
  <si>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</si>
  <si>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1 14 06013 10 0000 430</t>
  </si>
  <si>
    <t>Доходы от продажи земельных участков, государственная собственность на которые не ограничена и которые расположены в границах поселений</t>
  </si>
  <si>
    <t>1 15 00000 00 0000 000</t>
  </si>
  <si>
    <t>Административные платежи и сборы</t>
  </si>
  <si>
    <t>1 15 02050 05 0000 140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</si>
  <si>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</si>
  <si>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1 16 00000 00 0000 000</t>
  </si>
  <si>
    <t>Штрафы, санкции, возмещение ущерба</t>
  </si>
  <si>
    <t>1 16 03010 01 0000 140</t>
  </si>
  <si>
    <r>
      <t>Денежные взыскания (штрафы) за нарушение законодательства о налогах и сборах, предусмотренные статьями 116, 118, 119</t>
    </r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>, пунктами 1 и 2 статьи 120, статьями 125, 126, 128, 129, 129</t>
    </r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>, 132, 133, 134, 135, 135</t>
    </r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 </t>
    </r>
  </si>
  <si>
    <t xml:space="preserve">1 16 03030 01 0000 140 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</si>
  <si>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</si>
  <si>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1 16 06000 01 0000 140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</si>
  <si>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</si>
  <si>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1 16 18050 05 0000 140</t>
  </si>
  <si>
    <t>Денежные взыскания (штрафы) за нарушение бюджетного законодательства (в части бюджетов муниципальных районов)</t>
  </si>
  <si>
    <t>1 16 21050 05 0000 140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</si>
  <si>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</si>
  <si>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1 16 23050 05 0000 140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</si>
  <si>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муниципальных районов</t>
  </si>
  <si>
    <t>1 16 25010 01 0000 140</t>
  </si>
  <si>
    <t>Денежные взыскания (штрафы) за нарушение законодательства Российской Федерации  о недрах</t>
  </si>
  <si>
    <t>1 16 25020 01 0000 140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</si>
  <si>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</si>
  <si>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1 16 25030 01 0000 140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</si>
  <si>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</si>
  <si>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1 16 25040 01 0000 140</t>
  </si>
  <si>
    <t>Денежные взыскания (штрафы) за нарушение законодательства об экологической экспертизе</t>
  </si>
  <si>
    <t>1 16 25050 01 0000 140</t>
  </si>
  <si>
    <t>Денежные взыскания (штрафы) за нарушение законодательства в области охраны окружающей среды</t>
  </si>
  <si>
    <t>1 16 25060 01 0000 140</t>
  </si>
  <si>
    <t>Денежные взыскания (штрафы) за нарушение земельного законодательства</t>
  </si>
  <si>
    <t>1 16 25074 05 0000 140</t>
  </si>
  <si>
    <t>Денежные взыскания (штрафы) за нарушение лесного законодательства, установленное на лесных участках, находящихся в собственности муниципальных районов</t>
  </si>
  <si>
    <t>1 16 25085 05 0000 140</t>
  </si>
  <si>
    <t>Денежные взыскания (штрафы) за нарушение водного законодательства на водных объектах, находящихся в собственности муниципальных районов</t>
  </si>
  <si>
    <t>1 16 28000 01 0000 140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</si>
  <si>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</si>
  <si>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1 16 32000 05 0000 140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</si>
  <si>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</si>
  <si>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1 16 90050 05 0000 140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</si>
  <si>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</si>
  <si>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1 17 00000 00 0000 000</t>
  </si>
  <si>
    <t>Прочие неналоговые доходы</t>
  </si>
  <si>
    <t>1 17 01050 05 0000 180</t>
  </si>
  <si>
    <t>Невыясненные поступления, зачисляемые в бюджеты муниципальных районов</t>
  </si>
  <si>
    <t>1 17 05050 05 0000 180</t>
  </si>
  <si>
    <t>Прочие неналоговые доходы бюджетов муниципальных районов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</si>
  <si>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</si>
  <si>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Федераций и организациями остатков субсидий, субвенций и иных межбюджетных трансфертов, имеющих целевое назначение, прошлых лет</t>
  </si>
  <si>
    <t xml:space="preserve">2 18 05000 05 0000 151 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</si>
  <si>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</si>
  <si>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2 18 05010 05 0000 151 </t>
  </si>
  <si>
    <t xml:space="preserve"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 </t>
  </si>
  <si>
    <t>2 18 05020 05 0000 151</t>
  </si>
  <si>
    <t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</si>
  <si>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2 18 05000 05 0000 180</t>
  </si>
  <si>
    <t>Доходы бюджетов муниципальных районов от возврата  организациями остатков субсидий прошлых лет</t>
  </si>
  <si>
    <t>2 18 05010 05 0000 180</t>
  </si>
  <si>
    <t>Доходы бюджетов муниципальных районов от возврата бюджетными учреждениями остатков субсидий прошлых лет</t>
  </si>
  <si>
    <t>2 18 05020 05 0000 180</t>
  </si>
  <si>
    <t>Доходы бюджетов муниципальных районов от возврата автономными учреждениями остатков субсидий прошлых лет</t>
  </si>
  <si>
    <t>2 18 05030 05 0000 180</t>
  </si>
  <si>
    <t>Доходы бюджетов муниципальных районов от возврата иными организациями остатков субсидий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</si>
  <si>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</si>
  <si>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</si>
  <si>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2 19 05000 05 0000 151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</si>
  <si>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</si>
  <si>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Приложение №2 </t>
  </si>
  <si>
    <t xml:space="preserve">Перечень главных администраторов доходов бюджета Малокарачаевского муниципального района и главных администраторов источников финансирования дефицита бюджета Малокарачаевского муниципального района на 2016 год </t>
  </si>
  <si>
    <t>Наименование администраторов доходов бюджета муниципального района</t>
  </si>
  <si>
    <t>Код администратора доходов</t>
  </si>
  <si>
    <t>1. Перечень главных администраторов доходов бюджета Малокарачаевского муниципального района - органов государственной власти Российской Федерации</t>
  </si>
  <si>
    <t xml:space="preserve">Федеральная служба по надзору в сфере природопользования </t>
  </si>
  <si>
    <t xml:space="preserve"> 1 12 01000 01 0000 120</t>
  </si>
  <si>
    <t xml:space="preserve">Федеральная служба по ветеринарному и фитосанитарному надзору </t>
  </si>
  <si>
    <t xml:space="preserve">1 16 25060 01 0000 140  </t>
  </si>
  <si>
    <t xml:space="preserve"> Денежные взыскания (штрафы) за нарушение земельного законодательства</t>
  </si>
  <si>
    <t xml:space="preserve">Федеральная служба по надзору в сфере транспорта </t>
  </si>
  <si>
    <t xml:space="preserve">Федеральная служба по надзору в сфере защиты прав потребителей и благополучия человека </t>
  </si>
  <si>
    <t xml:space="preserve">1 16 28000 01 0000 140 </t>
  </si>
  <si>
    <t xml:space="preserve"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 </t>
  </si>
  <si>
    <t xml:space="preserve">Федеральная служба государственной статистики </t>
  </si>
  <si>
    <t>Федеральная антимонопольная служба</t>
  </si>
  <si>
    <t>1 16 33050 05 0000 140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</si>
  <si>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</si>
  <si>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Министерство  Российской Федерации по делам гражданской обороны, чрезвычайным ситуациям и ликвидации последствий стихийных бедствий </t>
  </si>
  <si>
    <t xml:space="preserve"> 1 16 25050 01 0000 140  </t>
  </si>
  <si>
    <t xml:space="preserve"> 1 16 90050 05 0000 140</t>
  </si>
  <si>
    <t>Федеральная налоговая служба</t>
  </si>
  <si>
    <t>Налог на доходы физических лиц</t>
  </si>
  <si>
    <t xml:space="preserve">Единый сельскохозяйственный налог </t>
  </si>
  <si>
    <t xml:space="preserve">Налог на имущество организаций </t>
  </si>
  <si>
    <t xml:space="preserve">Государственная пошлина по делам, рассматриваемым в судах общей юрисдикции, мировыми судьями </t>
  </si>
  <si>
    <t>1 09 04000 00 0000 110</t>
  </si>
  <si>
    <t xml:space="preserve">Налоги на имущество </t>
  </si>
  <si>
    <t>1 09 05000 01 0000 110</t>
  </si>
  <si>
    <t>Прочие налоги и сборы (по отмененным федеральным налогам и сборам)</t>
  </si>
  <si>
    <t>1 09 06000 02 0000 110</t>
  </si>
  <si>
    <t>Прочие налоги и сборы (по отмененным налогам и сборам субъектов Российской Федерации)</t>
  </si>
  <si>
    <t xml:space="preserve"> 1 09 07033 05 0000 110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</si>
  <si>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</si>
  <si>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1 09 07053 05 0000 110</t>
  </si>
  <si>
    <t>Прочие местные налоги и сборы, мобилизуемые на территориях   муниципальных районов</t>
  </si>
  <si>
    <t>1 16 03000 00 0000 140</t>
  </si>
  <si>
    <r>
      <t>Денежные взыскания (штрафы) за нарушение законодательства о налогах и сборах, предусмотренные статьями 116, 118, 119</t>
    </r>
    <r>
      <rPr>
        <vertAlign val="superscript"/>
        <sz val="16"/>
        <color indexed="8"/>
        <rFont val="Times New Roman"/>
        <family val="1"/>
        <charset val="204"/>
      </rPr>
      <t>1</t>
    </r>
    <r>
      <rPr>
        <sz val="16"/>
        <color indexed="8"/>
        <rFont val="Times New Roman"/>
        <family val="1"/>
        <charset val="204"/>
      </rPr>
      <t>, пунктами 1 и 2 статьи 120, статьями 125, 126, 128, 129, 129</t>
    </r>
    <r>
      <rPr>
        <vertAlign val="superscript"/>
        <sz val="16"/>
        <color indexed="8"/>
        <rFont val="Times New Roman"/>
        <family val="1"/>
        <charset val="204"/>
      </rPr>
      <t>1</t>
    </r>
    <r>
      <rPr>
        <sz val="16"/>
        <color indexed="8"/>
        <rFont val="Times New Roman"/>
        <family val="1"/>
        <charset val="204"/>
      </rPr>
      <t>, 132, 133, 134, 135, 135</t>
    </r>
    <r>
      <rPr>
        <vertAlign val="superscript"/>
        <sz val="16"/>
        <color indexed="8"/>
        <rFont val="Times New Roman"/>
        <family val="1"/>
        <charset val="204"/>
      </rPr>
      <t>1</t>
    </r>
    <r>
      <rPr>
        <sz val="16"/>
        <color indexed="8"/>
        <rFont val="Times New Roman"/>
        <family val="1"/>
        <charset val="204"/>
      </rPr>
      <t xml:space="preserve">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 </t>
    </r>
  </si>
  <si>
    <t>1 16 03030 01 0000 140</t>
  </si>
  <si>
    <t>Денежные взыскания (штрафы) за административные правонарушения в области налогов и сборов, предусмотренные Кодексом РФ об административных правонарушениях</t>
  </si>
  <si>
    <t>182 1 05 04020 02 0000 110</t>
  </si>
  <si>
    <t>Министерство обороны Российской Федерации</t>
  </si>
  <si>
    <t xml:space="preserve"> Министерство внутренних дел Российской Федерации </t>
  </si>
  <si>
    <t>Федеральная миграционная служба</t>
  </si>
  <si>
    <t>2.Перечень главных  администраторов доходов бюджета Малокарачаевского  муниципального района - органов государственной власти Карачаево-Черкесской Республики</t>
  </si>
  <si>
    <t>Избирательная комиссия Карачаево-Черкесской Республики</t>
  </si>
  <si>
    <t>Министерство здравоохранения и социальной защиты  КЧР</t>
  </si>
  <si>
    <t xml:space="preserve"> Управление инспекции Карачаево-Черкесской Республики по государственному надзору за техническим состоянием самоходных машин и других видов техники Карачаево-Черкесской Республики.</t>
  </si>
  <si>
    <t xml:space="preserve">  Управление Карачаево-Черкесской Республики по охране и использованию объектов животного мира и водных биологических ресурсов</t>
  </si>
  <si>
    <t xml:space="preserve"> 1 16 25030 01 0000 140</t>
  </si>
  <si>
    <t>Управление охраны окружающей среды и водных ресурсов Карачаево-Черкесской Республики</t>
  </si>
  <si>
    <t xml:space="preserve">3.Перечень главных администраторов доходов бюджета Малокарачаевского муниципального района – органов местного самоуправления Малокарачаевского муниципального района </t>
  </si>
  <si>
    <t xml:space="preserve"> Администрация Малокарачаевского муниципального района</t>
  </si>
  <si>
    <t>1 08 04000 01 0000 110</t>
  </si>
  <si>
    <t>Государственная пошлина за совершение нотариальных действий</t>
  </si>
  <si>
    <t>1 08 07150 01 0000 110</t>
  </si>
  <si>
    <t>Государственная пошлина за выдачу разрешения на установку рекламной конструкции.</t>
  </si>
  <si>
    <t xml:space="preserve"> 1 11 05013 10 0000 120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</si>
  <si>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и в хозяйственном ведении муниципальных унитарных предприятий</t>
  </si>
  <si>
    <t xml:space="preserve"> 1 11 09045 05 0000 120</t>
  </si>
  <si>
    <r>
      <t xml:space="preserve"> Прочие поступления от использования имущества, находящегося в собственности муниципальных районов ( за исключением имущества автономных муниципальных учреждений, а также имущества муниципальных унитарных предприятий, в том числе казенных )  </t>
    </r>
    <r>
      <rPr>
        <b/>
        <sz val="16"/>
        <rFont val="Times New Roman"/>
        <family val="1"/>
        <charset val="204"/>
      </rPr>
      <t xml:space="preserve">  </t>
    </r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</si>
  <si>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</si>
  <si>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</si>
  <si>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1 14 02053 05 0000 410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</si>
  <si>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</si>
  <si>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1 14 02050 05 0000 440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</si>
  <si>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</si>
  <si>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1 14 02052 05 0000 440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</si>
  <si>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</si>
  <si>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1 14 02053 05 0000 440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</si>
  <si>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</si>
  <si>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2 04 05099 05 0000 180</t>
  </si>
  <si>
    <t>Прочие безвозмездные поступления от негосударственных организаций в бюджеты муниципальных районов</t>
  </si>
  <si>
    <t>2 07 05000 05 0000 180</t>
  </si>
  <si>
    <t>Прочие безвозмездные поступления в бюджеты муниципальных районов</t>
  </si>
  <si>
    <t>Финансовое управление администрации Малокарачаевского муниципального района</t>
  </si>
  <si>
    <t xml:space="preserve"> 1 13 01995 05 0000 130</t>
  </si>
  <si>
    <t>Прочие доходы от оказания платных услуг (работ) получателями средств  бюджетов муниципальных районов</t>
  </si>
  <si>
    <t>Прочие доходы от компенсации затрат бюджетов муниципальных районов</t>
  </si>
  <si>
    <t>2 02 01001 05 0000 151</t>
  </si>
  <si>
    <t>Дотации бюджетам муниципальных районов на выравнивание бюджетной обеспеченности</t>
  </si>
  <si>
    <t>2 02 01003 05 0000 151</t>
  </si>
  <si>
    <t>Дотации бюджетам муниципальных районов на поддержку мер по обеспечению сбалансированности бюджетов</t>
  </si>
  <si>
    <t>2 02 0156 05 0000 151</t>
  </si>
  <si>
    <t>Субсидии бюджетам муниципальных районов на закупку произведенных на территориях государств-участников Единого экономического пространства автобусов, работающих на газомоторном топливе, трамваев и троллейбусов</t>
  </si>
  <si>
    <t>2 02 02008 05 0000 151</t>
  </si>
  <si>
    <t>Субсидии бюджетам муниципальных районов на обеспечение жильем молодых семей</t>
  </si>
  <si>
    <t>2 02 02041 05 0000 151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</si>
  <si>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</si>
  <si>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2 02 02051 05 0000 151</t>
  </si>
  <si>
    <t>Субсидии бюджетам муниципальных районов на реализацию федеральных целевых программ</t>
  </si>
  <si>
    <t>2 02 02077 05 0000 151</t>
  </si>
  <si>
    <t>Субсидии бюджетам муниципальных районов на  бюджетные инвестиции в объекты капитального строительства собственности муниципальных образований</t>
  </si>
  <si>
    <t>2 02 02102 05 0000 151</t>
  </si>
  <si>
    <t>Субсидии   бюджетам   муниципальных    районов на    закупку   автотранспортных средств и коммунальной техники.</t>
  </si>
  <si>
    <t>2 02 02145 05 0000 151</t>
  </si>
  <si>
    <t>Субсидии бюджетам муниципальных  районов  на  модернизацию   региональных  систем общего образования</t>
  </si>
  <si>
    <t>2 02 02215 05 0000 151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</si>
  <si>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</si>
  <si>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2 02 02999 05 0000 151</t>
  </si>
  <si>
    <t>Прочие субсидии бюджетам муниципальных районов</t>
  </si>
  <si>
    <t>2 02 03001 05 0000 151</t>
  </si>
  <si>
    <t>Субвенции   бюджетам   муниципальных    районов на    оплату жилищно- коммунальных услуг отдельным категориям граждан.</t>
  </si>
  <si>
    <t>2 02 03002 05 0000 151</t>
  </si>
  <si>
    <t xml:space="preserve">  Субвенции бюджетам муниципальных районов  на  осуществление  полномочий   по   подготовке   проведения    статистических переписей.</t>
  </si>
  <si>
    <t>2 02 03007 05 0000 151</t>
  </si>
  <si>
    <t>Субвенции бюджетам муниципальных районов на составление (изменения) списков кандидатов в присяжные заседатели федеральных судов общей юрисдикции в Российской Федерации</t>
  </si>
  <si>
    <t>2 02 03013 05 0000 151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</si>
  <si>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</si>
  <si>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2 02 03014 05 0000 151</t>
  </si>
  <si>
    <t>Субвенции бюджетам муниципальных районов на поощрение лучших учителей</t>
  </si>
  <si>
    <t>2 02 03021 05 0000 151</t>
  </si>
  <si>
    <t>Субвенции бюджетам муниципальных районов на ежемесячное денежное вознаграждение за классное руководство</t>
  </si>
  <si>
    <t>2 02 03022 05 0000 151</t>
  </si>
  <si>
    <t xml:space="preserve"> Субвенции бюджетам муниципальных районов на предоставление гражданам субсидий на оплату жилого помещения и коммунальных услуг</t>
  </si>
  <si>
    <t>2 02 03024 05 0000 151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</si>
  <si>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</si>
  <si>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2 02 03027 05 0000 151    </t>
  </si>
  <si>
    <t>Субвенции бюджетам муниципальных  районов             на содержание ребенка в семье  опекуна  и приемной семье, а также на  оплату  труда приемному родителю</t>
  </si>
  <si>
    <t>2 02 03029 05 0000 151</t>
  </si>
  <si>
    <t>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</si>
  <si>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2 02 03033 05 0000 151</t>
  </si>
  <si>
    <t>Субвенции бюджетам муниципальных районов на оздоровление детей</t>
  </si>
  <si>
    <t xml:space="preserve">2 02 03055 05 0000 151 </t>
  </si>
  <si>
    <t>Субвенции бюджетам муниципальных районов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</si>
  <si>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2 02 03090 05 0000 151</t>
  </si>
  <si>
    <t>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</si>
  <si>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2 02 0302405 0000 151  </t>
  </si>
  <si>
    <t xml:space="preserve">Субвенции бюджетам муниципальных районов на осушествление  гос полномочий  по организации  оказания  первичной  медико-санитарной  помощи и  организацию оказания отдельных  видов  специализированной  медицинской  помощи </t>
  </si>
  <si>
    <t>2 02 03122 05 0000 151</t>
  </si>
  <si>
    <t>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в связи с материнством и лицам, уволенным в связи с ликвидацией организации.</t>
  </si>
  <si>
    <t>2 02 03999 05 0000 151</t>
  </si>
  <si>
    <t>Прочие субвенции бюджетам муниципальных районов</t>
  </si>
  <si>
    <t>2 02 04012 05 0000 151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</si>
  <si>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</si>
  <si>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2 02 04014 05 0000 151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</si>
  <si>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</si>
  <si>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2 02 04025 05 0000 151</t>
  </si>
  <si>
    <t>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</si>
  <si>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2 02 04029 05 0000 151  </t>
  </si>
  <si>
    <t>Межбюджетные трансферты, передаваемые бюджетам муниципальных районов на реализацию дополнительных мероприятий, направленных на снижение напряженности на рынке труда</t>
  </si>
  <si>
    <t>2 02 04041 05 0000 151</t>
  </si>
  <si>
    <t>Межбюджетные трансферты, передаваемые бюджетам муниципальных районов,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</si>
  <si>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2 02 04052 05 0000 151</t>
  </si>
  <si>
    <t>Межбюджетные трансферты, передаваемые бюджетам муниципальных районов на государственную поддержку муниципальных учреждений культуры, находящихся на территориях сельских поселений</t>
  </si>
  <si>
    <t>2 02 04053 05 0000 151</t>
  </si>
  <si>
    <t>Межбюджетные трансферты, передаваемые бюджетам муниципальных районов на государственную поддержку лучших работников муниципальных учреждений культуры, находящихся на территориях сельских поселений</t>
  </si>
  <si>
    <t>2 02 04999 05 0000 151</t>
  </si>
  <si>
    <t>Прочие межбюджетные трансферты, передаваемые бюджетам муниципальных районов</t>
  </si>
  <si>
    <t>2 02 09024 05 0000 151</t>
  </si>
  <si>
    <t>Прочие безвозмездные поступления в бюджеты муниципальных районов от бюджетов субъектов Российской Федерации</t>
  </si>
  <si>
    <t>2 02 09065 05 0000 151</t>
  </si>
  <si>
    <t>Прочие безвозмездные поступления в бюджеты муниципальных районов от бюджетов поселений</t>
  </si>
  <si>
    <t>Иные доходы бюджета муниципального района, администрирование которых может осуществляться главными администраторами доходов бюджета муниципального района в пределах своей компетенции</t>
  </si>
  <si>
    <t>1 08 07140 01 0000 110</t>
  </si>
  <si>
    <r>
  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выдачей регистрационных знаков,</t>
    </r>
    <r>
      <rPr>
        <vertAlign val="superscript"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 приемом квалификационных экзаменов на получение права на управление транспортными средствами </t>
    </r>
  </si>
  <si>
    <t>1 09 07010 05 0000 110</t>
  </si>
  <si>
    <t>Налог на рекламу, мобилизуемый на территориях муниципальных районов</t>
  </si>
  <si>
    <t xml:space="preserve"> 1 13 02995 05 0000 130</t>
  </si>
  <si>
    <t xml:space="preserve"> 1 15 02050 05 0000 140</t>
  </si>
  <si>
    <t>Платежи, взимаемые органами управления (организациями) муниципальных районов за выполнение определенных функций</t>
  </si>
  <si>
    <t xml:space="preserve">1 16 25000 01 0000 140 </t>
  </si>
  <si>
    <t>Денежные взыскания (штрафы) за нарушение законодательства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земельного законодательства, лесного законодательства, водного законодательства</t>
  </si>
  <si>
    <t xml:space="preserve">1 16 26000 01 0000 140 </t>
  </si>
  <si>
    <t>Денежные взыскания (штрафы) за нарушение законодательства о рекламе</t>
  </si>
  <si>
    <t>1 18 02040 02 0000 151</t>
  </si>
  <si>
    <t>Доходы бюджетов субъектов Российской Федерации от возврата остатков субсидий и субвенций прошлых лет из бюджетов муниципальных районов</t>
  </si>
  <si>
    <t>2 03 05099 05 0000 180</t>
  </si>
  <si>
    <t>Прочие безвозмездные поступления от государственных (муниципальных) организаций  в бюджеты муниципальных районов</t>
  </si>
  <si>
    <t>4. Перечень главных администраторов источников финансирования дефицита районного бюджета Малокарачаевского муниципального района</t>
  </si>
  <si>
    <t xml:space="preserve">Финансовое управление администрации Малокарачаевского муниципального района </t>
  </si>
  <si>
    <t>1 05 00000 00 000 000</t>
  </si>
  <si>
    <t>Изменение остатков средств на счетах по учету средств бюджета</t>
  </si>
  <si>
    <t>Финансовое обеспечение выполнения функций государственных органов (расходы на выплату персоналу в целях обеспечения выполнения функций  государственными  (муниципальными) органами, казенными учреждениями , орнанами управления государственными внебюджетным</t>
  </si>
  <si>
    <t>Реализация Закона Карачаево-Черкесской Республики "О наделении органов местного самоуправления муниципальных районов и городских округов Карачаево-Черкесской Республики отдельными государственными полномочиями по созданию комиссий по делам несовершеннолетних и защите их прав и организации деятельности таких комиссий"</t>
  </si>
  <si>
    <t>Реализация Закона Карачаево-Черкесской Республики "О порядке создания и деятельности административных комиссий в Карачаево-Черкесской Республике и наделении органов местного самоуправления отдельными государственными полномочиями Карачаево-Черкесской Респ</t>
  </si>
  <si>
    <t>Реализация Закона Карачаево-Черкесской Республики "О наделении органов местного самоуправления муниципальных образований в Карачаево-Черкесской Республике отдельными государственными полномочиями Карачаево-Черкесской Республики по формированию, содержанию и использованию Архивного фонда Карачаево-Черкесской Республики"</t>
  </si>
  <si>
    <t>Реализация Закона Карачаево-Черкесской Республики от 26 июня 2008г. № 44-РЗ "О наделении органов местного самоуправления муниципальных районов и городских округов Карачаево-Черкесской Республики отдельными государственными полномочиями Карачаево-Черкесско</t>
  </si>
  <si>
    <t xml:space="preserve">Субсидии бюджетным  учреждениям на  финансовое  обеспечение  муниципального  задания </t>
  </si>
  <si>
    <t xml:space="preserve">Реализация Закона Карачаево-Черкесской Республики от 30 декабря 2011г. № 89-РЗ "О наделении органов местного самоуправления муниципальных образований Карачаево-Черкесской Республики отдельными государственными полномочиями Карачаево-Черкесской Республики </t>
  </si>
  <si>
    <t>Субсидии бюджетным  учреждениям на иные цели</t>
  </si>
  <si>
    <t>Субвенция  на  проведение  Всероссийской  сельскохозяйственной  переписи</t>
  </si>
  <si>
    <t>5</t>
  </si>
  <si>
    <t>53910</t>
  </si>
  <si>
    <t>Компенсация расходов на оплату жилых помещений, отопления и освещения педагогическим работникам, проживающим и работающим в сельской местности, в рамках подпрограммы "Развитие общего образования на 2014-2016 годы" государственной программы "Развитие образ</t>
  </si>
  <si>
    <t>Компенсация расходов на оплату жилых помещений, отопления и освещения педагогическим работникам, проживающим и работающим в сельской местности, в рамках подпрограммы "Развитие дошкольного образования в Карачаево-Черкесской Республике на 2014-2016 годы" го</t>
  </si>
  <si>
    <t>Компенсации на оплату жилищно-коммунальных услуг отдельным категориям граждан  в рамках подпрограммы "Развитие мер социальной поддержки отдельных категорий  граждан" государственной программы Российской Федерации "Социальная поддержка граждан" (федер.кате</t>
  </si>
  <si>
    <t>Субсидии населению на оплату жилищно-коммунальных услуг в рамках подпрограммы  "Предоставление мер социальной поддержки отдельным категориям граждан" государственной программы  "Социальная защита населения в Карачаево-Черкесской Республике на 2014-2020 го</t>
  </si>
  <si>
    <t>Обеспечение меры социальной поддержки  многодетных семей в рамках подпрограммы  "Предоставление мер социальной поддержки отдельным категориям граждан" государственной программы  "Социальная защита населения в Карачаево-Черкесской Республике на 2014-2020 г</t>
  </si>
  <si>
    <t>Обеспечение мер социальной поддержки ветеранов труда в рамках подпрограммы  "Предоставление мер социальной поддержки отдельным категориям граждан" государственной программы  "Социальная защита населения в Карачаево-Черкесской Республике на 2014-2020 годы"</t>
  </si>
  <si>
    <t>Обеспечение мер социальной поддержки ветеранов труда Карачаево-Черкесской Республики в рамках подпрограммы  "Предоставление мер социальной поддержки отдельным категориям граждан" государственной программы  "Социальная защита населения в Карачаево-Черкесск</t>
  </si>
  <si>
    <t>Обеспечение мер социальной поддержки реабилитированных лиц и лиц, признанных пострадавшими от политических репрессий в рамках подпрограммы  "Предоставление мер социальной поддержки отдельным категориям граждан" государственной программы "Социальная защита</t>
  </si>
  <si>
    <t>Субвенция на выполнение полномочий на выплату ежемесячного пособия по уходу за ребенком до достижения ребенком возраста полутора лет гражданам, не подлежащим обязательному социальному страхованию на случай временной нетрудоспособности и в связи с материнс</t>
  </si>
  <si>
    <t>53800</t>
  </si>
  <si>
    <t xml:space="preserve"> Ежемесячная денежная выплата, в случае рождения третьего ребенка или последующих детей до достижения ребенком возраста трех лет в рамках подпрограммы "Социальная поддержка семьи и детей" государственной  программы  "Социальная защита населения в Карачаев</t>
  </si>
  <si>
    <t>Субсидии на развитие субъектов малого и среднего предпринимательства в рамках подпрограммы "Поддержка и развитие малого и среднего предпринимательства в Карачаево-Черкесской Республике на 2014-2017 годы" государственной программы "Стимулирование экономиче</t>
  </si>
  <si>
    <t>Финансовое обеспечение выполнения функций учреждений,обеспечивающих предоставление услуг в сфере дошкольного образования(Расходы на выплаты персоналу в целях обеспечения выполнения функций муниципальными органами, казенными учреждениями,органами управлени</t>
  </si>
  <si>
    <t>Финансовое обеспечение выполнения функций учреждений,обеспечивающих предоставление услуг в сфере общего образования(Расходы на выплаты персоналу в целях обеспечения выполнения функций муниципальными органами, казенными учреждениями,органами управления гос</t>
  </si>
  <si>
    <t>Финансовое обеспечение выполнения функций учреждений,обеспечивающих предоставление услуг в сфере дополнительного образования(Расходы на выплаты персоналу в целях обеспечения выполнения функций муниципальными органами, казенными учреждениями,органами управ</t>
  </si>
  <si>
    <t>Финансовое обеспечение выполнения функций учреждений,обеспечивающих предоставление услуг в сфере культуры(Расходы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</t>
  </si>
  <si>
    <t>Финансовое обеспечение выполнения функций учреждений,обеспечивающих предоставление услуг в сфере физической культуры и спорта(Расходы на выплаты персоналу в целях обеспечения выполнения функций муниципальными органами, казенными учреждениями,органами упра</t>
  </si>
  <si>
    <t>??</t>
  </si>
  <si>
    <t>№30  от 21.12.2015 г.</t>
  </si>
  <si>
    <t xml:space="preserve">000    2   02    03121   05   0000   151 </t>
  </si>
  <si>
    <t xml:space="preserve">№30 от 21.12.2015г        </t>
  </si>
  <si>
    <t xml:space="preserve">Субвенции  бюджетам  муниципальных  районов   на  выплату   государственных  пособий  гражданам ,имеющий третьего ребенка </t>
  </si>
  <si>
    <t>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лицам,уволенным в связи с ликвидацией организаций(прекращением деятельности,полномочий физическими лицами)</t>
  </si>
  <si>
    <t xml:space="preserve">Субвенция для осуществления гос полномочий по организации оказания первичной медико-санитарной помощи,скорой (за исключением специализированной(санитарно-авиационной)) медицинской помощи, паллиативной медицинской помощи женщинам в период беременности, во время и после родов между бюджетами муниципальных районов (городских округов) </t>
  </si>
  <si>
    <t xml:space="preserve">Распределение субвенций бюджетам муниципальных образований на проведение Всероссийской сельскохозяйственной переписи </t>
  </si>
  <si>
    <t>№ 30     от 21.12.2015  г.</t>
  </si>
  <si>
    <t xml:space="preserve">Приложение 8 к решению Совета                                                 Малокарачаевского муниципального района № 30  от 21.12.2015 г. </t>
  </si>
  <si>
    <r>
      <t xml:space="preserve">                                         №30</t>
    </r>
    <r>
      <rPr>
        <sz val="16"/>
        <color indexed="9"/>
        <rFont val="Times New Roman"/>
        <family val="1"/>
        <charset val="204"/>
      </rPr>
      <t>30</t>
    </r>
    <r>
      <rPr>
        <sz val="16"/>
        <rFont val="Times New Roman"/>
        <family val="1"/>
        <charset val="204"/>
      </rPr>
      <t xml:space="preserve"> от 21.12.2015</t>
    </r>
    <r>
      <rPr>
        <sz val="16"/>
        <rFont val="Times New Roman"/>
        <family val="1"/>
        <charset val="204"/>
      </rPr>
      <t xml:space="preserve"> г. </t>
    </r>
  </si>
  <si>
    <r>
      <t xml:space="preserve">                                                                                                                               №30 от 21.12.2015 г.</t>
    </r>
    <r>
      <rPr>
        <sz val="16"/>
        <color indexed="9"/>
        <rFont val="Times New Roman"/>
        <family val="1"/>
        <charset val="204"/>
      </rPr>
      <t>19.12.2014 г.</t>
    </r>
    <r>
      <rPr>
        <sz val="16"/>
        <rFont val="Times New Roman"/>
        <family val="1"/>
        <charset val="204"/>
      </rPr>
      <t xml:space="preserve">                                        </t>
    </r>
  </si>
  <si>
    <t>№30 от 21.12.2015 г.</t>
  </si>
  <si>
    <t>№ 30  от 21.12.2015  г.</t>
  </si>
  <si>
    <t>№30 от 21.12.2015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</si>
</sst>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30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Arial Cyr"/>
      <charset val="204"/>
    </font>
    <font>
      <i/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6"/>
      <color indexed="9"/>
      <name val="Times New Roman"/>
      <family val="1"/>
      <charset val="204"/>
    </font>
    <font>
      <sz val="16"/>
      <color indexed="8"/>
      <name val="Times New Roman"/>
      <family val="1"/>
      <charset val="204"/>
    </font>
    <font>
      <vertAlign val="superscript"/>
      <sz val="16"/>
      <name val="Times New Roman"/>
      <family val="1"/>
      <charset val="204"/>
    </font>
    <font>
      <sz val="16"/>
      <name val="TimesNewRomanPSMT"/>
    </font>
    <font>
      <vertAlign val="superscript"/>
      <sz val="16"/>
      <color indexed="8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0" fillId="0" borderId="0"/>
    <xf numFmtId="0" fontId="10" fillId="0" borderId="0"/>
  </cellStyleXfs>
  <cellXfs count="293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 indent="15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0" fontId="5" fillId="3" borderId="1" xfId="0" applyFont="1" applyFill="1" applyBorder="1" applyAlignment="1">
      <alignment horizontal="justify"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4" fontId="5" fillId="0" borderId="0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top" wrapText="1" shrinkToFit="1"/>
    </xf>
    <xf numFmtId="0" fontId="1" fillId="0" borderId="0" xfId="0" applyFont="1" applyAlignment="1">
      <alignment wrapText="1"/>
    </xf>
    <xf numFmtId="0" fontId="5" fillId="0" borderId="1" xfId="0" applyFont="1" applyBorder="1"/>
    <xf numFmtId="49" fontId="5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shrinkToFit="1"/>
    </xf>
    <xf numFmtId="0" fontId="5" fillId="0" borderId="1" xfId="0" applyFont="1" applyFill="1" applyBorder="1" applyAlignment="1">
      <alignment horizontal="left" vertical="top" wrapText="1" shrinkToFit="1"/>
    </xf>
    <xf numFmtId="0" fontId="5" fillId="4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Fill="1" applyAlignment="1">
      <alignment horizontal="center" vertical="top" wrapText="1"/>
    </xf>
    <xf numFmtId="49" fontId="11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left"/>
    </xf>
    <xf numFmtId="4" fontId="0" fillId="0" borderId="0" xfId="0" applyNumberFormat="1" applyFill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Font="1"/>
    <xf numFmtId="0" fontId="1" fillId="2" borderId="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 shrinkToFit="1"/>
    </xf>
    <xf numFmtId="0" fontId="21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 shrinkToFit="1"/>
    </xf>
    <xf numFmtId="49" fontId="1" fillId="0" borderId="0" xfId="0" applyNumberFormat="1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 shrinkToFit="1"/>
    </xf>
    <xf numFmtId="49" fontId="1" fillId="4" borderId="1" xfId="0" applyNumberFormat="1" applyFont="1" applyFill="1" applyBorder="1" applyAlignment="1">
      <alignment horizontal="center" vertical="top" wrapText="1" shrinkToFi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 shrinkToFit="1"/>
    </xf>
    <xf numFmtId="0" fontId="1" fillId="4" borderId="0" xfId="0" applyFont="1" applyFill="1" applyAlignment="1">
      <alignment wrapText="1"/>
    </xf>
    <xf numFmtId="4" fontId="1" fillId="4" borderId="0" xfId="0" applyNumberFormat="1" applyFont="1" applyFill="1" applyBorder="1" applyAlignment="1">
      <alignment horizontal="center" vertical="top" wrapText="1"/>
    </xf>
    <xf numFmtId="4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top" wrapText="1"/>
    </xf>
    <xf numFmtId="49" fontId="1" fillId="4" borderId="0" xfId="0" applyNumberFormat="1" applyFont="1" applyFill="1" applyBorder="1" applyAlignment="1">
      <alignment horizontal="center" vertical="top" wrapText="1"/>
    </xf>
    <xf numFmtId="4" fontId="5" fillId="4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7" fillId="4" borderId="1" xfId="0" applyNumberFormat="1" applyFont="1" applyFill="1" applyBorder="1" applyAlignment="1">
      <alignment horizontal="center" vertical="top" wrapText="1"/>
    </xf>
    <xf numFmtId="49" fontId="22" fillId="4" borderId="1" xfId="0" applyNumberFormat="1" applyFont="1" applyFill="1" applyBorder="1" applyAlignment="1">
      <alignment horizontal="center" vertical="top" wrapText="1"/>
    </xf>
    <xf numFmtId="4" fontId="1" fillId="2" borderId="8" xfId="0" applyNumberFormat="1" applyFont="1" applyFill="1" applyBorder="1" applyAlignment="1">
      <alignment horizontal="center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5" fillId="2" borderId="4" xfId="0" applyNumberFormat="1" applyFont="1" applyFill="1" applyBorder="1" applyAlignment="1">
      <alignment horizontal="center" vertical="top" wrapText="1"/>
    </xf>
    <xf numFmtId="4" fontId="5" fillId="4" borderId="4" xfId="0" applyNumberFormat="1" applyFont="1" applyFill="1" applyBorder="1" applyAlignment="1">
      <alignment horizontal="center" vertical="top" wrapText="1"/>
    </xf>
    <xf numFmtId="4" fontId="1" fillId="4" borderId="4" xfId="0" applyNumberFormat="1" applyFont="1" applyFill="1" applyBorder="1" applyAlignment="1">
      <alignment horizontal="center" vertical="top" wrapText="1"/>
    </xf>
    <xf numFmtId="4" fontId="1" fillId="4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top" wrapText="1"/>
    </xf>
    <xf numFmtId="0" fontId="21" fillId="0" borderId="4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" fontId="23" fillId="0" borderId="0" xfId="0" applyNumberFormat="1" applyFont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justify" wrapText="1"/>
    </xf>
    <xf numFmtId="0" fontId="0" fillId="0" borderId="1" xfId="0" applyBorder="1" applyAlignment="1">
      <alignment vertical="justify" wrapText="1"/>
    </xf>
    <xf numFmtId="4" fontId="0" fillId="0" borderId="1" xfId="0" applyNumberFormat="1" applyBorder="1" applyAlignment="1">
      <alignment vertical="justify" wrapText="1"/>
    </xf>
    <xf numFmtId="0" fontId="9" fillId="0" borderId="1" xfId="0" applyFont="1" applyFill="1" applyBorder="1" applyAlignment="1">
      <alignment horizontal="left" vertical="justify" wrapText="1" shrinkToFit="1"/>
    </xf>
    <xf numFmtId="0" fontId="5" fillId="0" borderId="1" xfId="0" applyFont="1" applyFill="1" applyBorder="1" applyAlignment="1">
      <alignment horizontal="left" vertical="justify" wrapText="1"/>
    </xf>
    <xf numFmtId="0" fontId="1" fillId="0" borderId="1" xfId="0" applyFont="1" applyBorder="1" applyAlignment="1">
      <alignment horizontal="left" vertical="justify" wrapText="1"/>
    </xf>
    <xf numFmtId="0" fontId="1" fillId="0" borderId="1" xfId="0" applyFont="1" applyFill="1" applyBorder="1" applyAlignment="1">
      <alignment horizontal="left" vertical="justify" wrapText="1"/>
    </xf>
    <xf numFmtId="49" fontId="1" fillId="0" borderId="1" xfId="0" applyNumberFormat="1" applyFont="1" applyBorder="1" applyAlignment="1">
      <alignment horizontal="left" vertical="justify" wrapText="1"/>
    </xf>
    <xf numFmtId="0" fontId="1" fillId="0" borderId="1" xfId="0" applyFont="1" applyBorder="1" applyAlignment="1">
      <alignment vertical="justify" wrapText="1"/>
    </xf>
    <xf numFmtId="0" fontId="5" fillId="0" borderId="1" xfId="0" applyFont="1" applyFill="1" applyBorder="1" applyAlignment="1">
      <alignment horizontal="left" vertical="justify" wrapText="1" shrinkToFit="1"/>
    </xf>
    <xf numFmtId="0" fontId="5" fillId="4" borderId="1" xfId="0" applyFont="1" applyFill="1" applyBorder="1" applyAlignment="1">
      <alignment vertical="justify" wrapText="1"/>
    </xf>
    <xf numFmtId="0" fontId="8" fillId="0" borderId="1" xfId="0" applyFont="1" applyFill="1" applyBorder="1" applyAlignment="1">
      <alignment horizontal="left" vertical="justify" wrapText="1" shrinkToFit="1"/>
    </xf>
    <xf numFmtId="0" fontId="5" fillId="0" borderId="1" xfId="0" applyFont="1" applyBorder="1" applyAlignment="1">
      <alignment horizontal="left" vertical="justify" wrapText="1"/>
    </xf>
    <xf numFmtId="0" fontId="0" fillId="6" borderId="1" xfId="0" applyFill="1" applyBorder="1" applyAlignment="1">
      <alignment vertical="justify" wrapText="1"/>
    </xf>
    <xf numFmtId="4" fontId="0" fillId="6" borderId="1" xfId="0" applyNumberFormat="1" applyFill="1" applyBorder="1" applyAlignment="1">
      <alignment vertical="justify" wrapText="1"/>
    </xf>
    <xf numFmtId="4" fontId="23" fillId="8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 shrinkToFit="1"/>
    </xf>
    <xf numFmtId="49" fontId="1" fillId="0" borderId="2" xfId="0" applyNumberFormat="1" applyFont="1" applyBorder="1" applyAlignment="1">
      <alignment horizontal="center" vertical="top" wrapText="1"/>
    </xf>
    <xf numFmtId="4" fontId="1" fillId="0" borderId="9" xfId="0" applyNumberFormat="1" applyFont="1" applyFill="1" applyBorder="1" applyAlignment="1">
      <alignment horizontal="center" vertical="top" wrapText="1"/>
    </xf>
    <xf numFmtId="4" fontId="23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left" vertical="top" wrapText="1"/>
    </xf>
    <xf numFmtId="49" fontId="0" fillId="0" borderId="0" xfId="0" applyNumberFormat="1"/>
    <xf numFmtId="0" fontId="1" fillId="0" borderId="1" xfId="0" applyFont="1" applyFill="1" applyBorder="1" applyAlignment="1">
      <alignment horizontal="left" vertical="top" wrapText="1"/>
    </xf>
    <xf numFmtId="4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49" fontId="13" fillId="0" borderId="0" xfId="0" applyNumberFormat="1" applyFont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4" fontId="12" fillId="0" borderId="4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4" fontId="13" fillId="0" borderId="4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4" fontId="26" fillId="0" borderId="4" xfId="0" applyNumberFormat="1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9" fontId="26" fillId="0" borderId="1" xfId="0" applyNumberFormat="1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13" fillId="0" borderId="0" xfId="0" applyFont="1" applyAlignment="1">
      <alignment horizontal="center" vertical="top" wrapText="1"/>
    </xf>
    <xf numFmtId="0" fontId="12" fillId="0" borderId="4" xfId="0" applyFont="1" applyBorder="1" applyAlignment="1">
      <alignment horizontal="center"/>
    </xf>
    <xf numFmtId="0" fontId="28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wrapText="1"/>
    </xf>
    <xf numFmtId="0" fontId="26" fillId="0" borderId="1" xfId="0" applyFont="1" applyBorder="1" applyAlignment="1">
      <alignment horizontal="justify" vertical="top" wrapText="1"/>
    </xf>
    <xf numFmtId="0" fontId="13" fillId="0" borderId="1" xfId="0" applyFont="1" applyBorder="1"/>
    <xf numFmtId="0" fontId="2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/>
    </xf>
    <xf numFmtId="0" fontId="24" fillId="0" borderId="0" xfId="0" applyFont="1"/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center" vertical="center"/>
    </xf>
    <xf numFmtId="0" fontId="13" fillId="0" borderId="13" xfId="0" applyFont="1" applyBorder="1" applyAlignment="1">
      <alignment horizontal="justify" vertical="top" wrapText="1"/>
    </xf>
    <xf numFmtId="0" fontId="13" fillId="0" borderId="1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justify" vertical="top" wrapText="1"/>
    </xf>
    <xf numFmtId="0" fontId="26" fillId="0" borderId="1" xfId="0" applyFont="1" applyBorder="1" applyAlignment="1">
      <alignment vertical="top" wrapText="1"/>
    </xf>
    <xf numFmtId="49" fontId="13" fillId="0" borderId="1" xfId="0" applyNumberFormat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4" borderId="0" xfId="0" applyFill="1"/>
    <xf numFmtId="0" fontId="0" fillId="4" borderId="1" xfId="0" applyFill="1" applyBorder="1" applyAlignment="1">
      <alignment vertical="justify" wrapText="1"/>
    </xf>
    <xf numFmtId="0" fontId="0" fillId="10" borderId="1" xfId="0" applyFill="1" applyBorder="1" applyAlignment="1">
      <alignment vertical="justify" wrapText="1"/>
    </xf>
    <xf numFmtId="0" fontId="5" fillId="11" borderId="1" xfId="0" applyFont="1" applyFill="1" applyBorder="1" applyAlignment="1">
      <alignment horizontal="left" vertical="top" wrapText="1"/>
    </xf>
    <xf numFmtId="49" fontId="5" fillId="11" borderId="1" xfId="0" applyNumberFormat="1" applyFont="1" applyFill="1" applyBorder="1" applyAlignment="1">
      <alignment horizontal="center" vertical="top" wrapText="1"/>
    </xf>
    <xf numFmtId="4" fontId="5" fillId="11" borderId="4" xfId="0" applyNumberFormat="1" applyFont="1" applyFill="1" applyBorder="1" applyAlignment="1">
      <alignment horizontal="center" vertical="top" wrapText="1"/>
    </xf>
    <xf numFmtId="4" fontId="23" fillId="11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4" fontId="0" fillId="4" borderId="1" xfId="0" applyNumberFormat="1" applyFill="1" applyBorder="1" applyAlignment="1">
      <alignment vertical="justify" wrapText="1"/>
    </xf>
    <xf numFmtId="4" fontId="0" fillId="10" borderId="1" xfId="0" applyNumberFormat="1" applyFill="1" applyBorder="1" applyAlignment="1">
      <alignment vertical="justify" wrapText="1"/>
    </xf>
    <xf numFmtId="49" fontId="7" fillId="11" borderId="1" xfId="0" applyNumberFormat="1" applyFont="1" applyFill="1" applyBorder="1" applyAlignment="1">
      <alignment horizontal="center" vertical="top" wrapText="1"/>
    </xf>
    <xf numFmtId="49" fontId="1" fillId="11" borderId="1" xfId="0" applyNumberFormat="1" applyFont="1" applyFill="1" applyBorder="1" applyAlignment="1">
      <alignment horizontal="center" vertical="top" wrapText="1"/>
    </xf>
    <xf numFmtId="4" fontId="2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vertical="justify" wrapText="1"/>
    </xf>
    <xf numFmtId="0" fontId="0" fillId="5" borderId="0" xfId="0" applyFill="1"/>
    <xf numFmtId="0" fontId="1" fillId="4" borderId="1" xfId="2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23" fillId="7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left" vertical="top" wrapText="1"/>
    </xf>
    <xf numFmtId="0" fontId="5" fillId="12" borderId="1" xfId="0" applyFont="1" applyFill="1" applyBorder="1" applyAlignment="1">
      <alignment vertical="center" wrapText="1"/>
    </xf>
    <xf numFmtId="49" fontId="5" fillId="12" borderId="1" xfId="0" applyNumberFormat="1" applyFont="1" applyFill="1" applyBorder="1" applyAlignment="1">
      <alignment horizontal="center" vertical="top" wrapText="1"/>
    </xf>
    <xf numFmtId="49" fontId="1" fillId="12" borderId="1" xfId="0" applyNumberFormat="1" applyFont="1" applyFill="1" applyBorder="1" applyAlignment="1">
      <alignment horizontal="center" vertical="top" wrapText="1"/>
    </xf>
    <xf numFmtId="4" fontId="5" fillId="12" borderId="4" xfId="0" applyNumberFormat="1" applyFont="1" applyFill="1" applyBorder="1" applyAlignment="1">
      <alignment horizontal="center" vertical="top" wrapText="1"/>
    </xf>
    <xf numFmtId="49" fontId="5" fillId="12" borderId="1" xfId="0" applyNumberFormat="1" applyFont="1" applyFill="1" applyBorder="1" applyAlignment="1">
      <alignment horizontal="left" vertical="top" wrapText="1"/>
    </xf>
    <xf numFmtId="4" fontId="23" fillId="12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top" wrapText="1" shrinkToFit="1"/>
    </xf>
    <xf numFmtId="0" fontId="5" fillId="11" borderId="1" xfId="0" applyFont="1" applyFill="1" applyBorder="1" applyAlignment="1">
      <alignment vertical="center" wrapText="1"/>
    </xf>
    <xf numFmtId="4" fontId="0" fillId="4" borderId="0" xfId="0" applyNumberFormat="1" applyFill="1"/>
    <xf numFmtId="4" fontId="2" fillId="0" borderId="1" xfId="0" applyNumberFormat="1" applyFont="1" applyBorder="1"/>
    <xf numFmtId="0" fontId="2" fillId="13" borderId="0" xfId="0" applyFont="1" applyFill="1" applyAlignment="1">
      <alignment horizontal="center"/>
    </xf>
    <xf numFmtId="4" fontId="2" fillId="13" borderId="0" xfId="0" applyNumberFormat="1" applyFont="1" applyFill="1" applyAlignment="1">
      <alignment horizontal="center" vertical="center" wrapText="1"/>
    </xf>
    <xf numFmtId="0" fontId="5" fillId="13" borderId="1" xfId="0" applyNumberFormat="1" applyFont="1" applyFill="1" applyBorder="1" applyAlignment="1">
      <alignment horizontal="center" vertical="top" wrapText="1"/>
    </xf>
    <xf numFmtId="4" fontId="5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/>
    </xf>
    <xf numFmtId="0" fontId="5" fillId="13" borderId="1" xfId="0" applyNumberFormat="1" applyFont="1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wrapText="1"/>
    </xf>
    <xf numFmtId="0" fontId="1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left" vertical="center" wrapText="1"/>
    </xf>
    <xf numFmtId="49" fontId="5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left" vertical="center" wrapText="1"/>
    </xf>
    <xf numFmtId="49" fontId="1" fillId="13" borderId="1" xfId="0" applyNumberFormat="1" applyFont="1" applyFill="1" applyBorder="1" applyAlignment="1">
      <alignment horizontal="center" vertical="center"/>
    </xf>
    <xf numFmtId="0" fontId="1" fillId="13" borderId="1" xfId="0" applyNumberFormat="1" applyFont="1" applyFill="1" applyBorder="1" applyAlignment="1">
      <alignment horizontal="left" vertical="top" wrapText="1"/>
    </xf>
    <xf numFmtId="0" fontId="1" fillId="13" borderId="1" xfId="0" applyNumberFormat="1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horizontal="left" wrapText="1"/>
    </xf>
    <xf numFmtId="0" fontId="1" fillId="13" borderId="1" xfId="0" applyFont="1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center" vertical="top" wrapText="1"/>
    </xf>
    <xf numFmtId="0" fontId="1" fillId="13" borderId="1" xfId="0" applyFont="1" applyFill="1" applyBorder="1" applyAlignment="1">
      <alignment horizontal="center" wrapText="1" shrinkToFit="1"/>
    </xf>
    <xf numFmtId="4" fontId="13" fillId="0" borderId="4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" fontId="26" fillId="0" borderId="4" xfId="0" applyNumberFormat="1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9" fontId="26" fillId="0" borderId="1" xfId="0" applyNumberFormat="1" applyFont="1" applyBorder="1" applyAlignment="1">
      <alignment horizontal="center" vertical="top" wrapText="1"/>
    </xf>
    <xf numFmtId="4" fontId="13" fillId="0" borderId="0" xfId="0" applyNumberFormat="1" applyFont="1" applyAlignment="1">
      <alignment horizontal="right" vertical="top" wrapText="1"/>
    </xf>
    <xf numFmtId="4" fontId="12" fillId="0" borderId="0" xfId="0" applyNumberFormat="1" applyFont="1" applyAlignment="1">
      <alignment horizontal="center" vertical="top" wrapText="1"/>
    </xf>
    <xf numFmtId="4" fontId="12" fillId="0" borderId="0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13" borderId="0" xfId="0" applyFont="1" applyFill="1" applyAlignment="1">
      <alignment horizontal="right"/>
    </xf>
    <xf numFmtId="0" fontId="3" fillId="13" borderId="0" xfId="0" applyFont="1" applyFill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2" fontId="15" fillId="0" borderId="0" xfId="0" applyNumberFormat="1" applyFont="1" applyFill="1" applyAlignment="1">
      <alignment horizontal="center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164" fontId="5" fillId="9" borderId="1" xfId="0" applyNumberFormat="1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 wrapText="1"/>
    </xf>
    <xf numFmtId="4" fontId="5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_ВЕДОМСТВЕННАЯ 20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85;&#1080;&#1075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6 "/>
    </sheetNames>
    <sheetDataSet>
      <sheetData sheetId="0" refreshError="1">
        <row r="12">
          <cell r="L12">
            <v>2099748.75</v>
          </cell>
        </row>
        <row r="24">
          <cell r="L24">
            <v>14487023.27</v>
          </cell>
        </row>
        <row r="28">
          <cell r="L28">
            <v>400000</v>
          </cell>
        </row>
        <row r="30">
          <cell r="L30">
            <v>5153436</v>
          </cell>
        </row>
        <row r="46">
          <cell r="L46">
            <v>473697</v>
          </cell>
        </row>
        <row r="48">
          <cell r="L48">
            <v>10174000</v>
          </cell>
        </row>
        <row r="50">
          <cell r="L50">
            <v>9500</v>
          </cell>
        </row>
        <row r="51">
          <cell r="L51">
            <v>2280811</v>
          </cell>
        </row>
        <row r="62">
          <cell r="L62">
            <v>500000</v>
          </cell>
        </row>
        <row r="64">
          <cell r="L64">
            <v>378890</v>
          </cell>
        </row>
        <row r="66">
          <cell r="L66">
            <v>378890</v>
          </cell>
        </row>
        <row r="68">
          <cell r="L68">
            <v>1417644.8</v>
          </cell>
        </row>
        <row r="71">
          <cell r="L71">
            <v>4965855.5999999996</v>
          </cell>
        </row>
        <row r="75">
          <cell r="L75">
            <v>2072900</v>
          </cell>
        </row>
        <row r="78">
          <cell r="L78">
            <v>3498366.38</v>
          </cell>
        </row>
        <row r="81">
          <cell r="L81">
            <v>1491800</v>
          </cell>
        </row>
        <row r="90">
          <cell r="L90">
            <v>27955500</v>
          </cell>
        </row>
        <row r="91">
          <cell r="L91">
            <v>7882600</v>
          </cell>
        </row>
        <row r="92">
          <cell r="L92">
            <v>2549400</v>
          </cell>
        </row>
        <row r="95">
          <cell r="L95">
            <v>225100</v>
          </cell>
        </row>
        <row r="96">
          <cell r="L96">
            <v>17500000</v>
          </cell>
        </row>
        <row r="97">
          <cell r="L97">
            <v>11700000</v>
          </cell>
        </row>
        <row r="98">
          <cell r="L98">
            <v>22409800</v>
          </cell>
        </row>
        <row r="99">
          <cell r="L99">
            <v>8687900</v>
          </cell>
        </row>
        <row r="100">
          <cell r="L100">
            <v>499400</v>
          </cell>
        </row>
        <row r="101">
          <cell r="L101">
            <v>98964300</v>
          </cell>
        </row>
        <row r="102">
          <cell r="L102">
            <v>5627600</v>
          </cell>
        </row>
        <row r="103">
          <cell r="L103">
            <v>21744500</v>
          </cell>
        </row>
        <row r="104">
          <cell r="L104">
            <v>24913500</v>
          </cell>
        </row>
        <row r="105">
          <cell r="L105">
            <v>17871700</v>
          </cell>
        </row>
        <row r="111">
          <cell r="L111">
            <v>5667510.2399999993</v>
          </cell>
        </row>
        <row r="128">
          <cell r="L128">
            <v>897900</v>
          </cell>
        </row>
        <row r="139">
          <cell r="L139">
            <v>20149.900000000001</v>
          </cell>
        </row>
        <row r="140">
          <cell r="L140">
            <v>39892389</v>
          </cell>
        </row>
        <row r="143">
          <cell r="L143">
            <v>50000</v>
          </cell>
        </row>
        <row r="150">
          <cell r="L150">
            <v>21394551.800000001</v>
          </cell>
        </row>
        <row r="160">
          <cell r="L160">
            <v>922500</v>
          </cell>
        </row>
        <row r="165">
          <cell r="L165">
            <v>7018763.9500000002</v>
          </cell>
        </row>
        <row r="175">
          <cell r="L175">
            <v>230000</v>
          </cell>
        </row>
        <row r="180">
          <cell r="L180">
            <v>16316766.16</v>
          </cell>
        </row>
        <row r="190">
          <cell r="L190">
            <v>794000</v>
          </cell>
        </row>
        <row r="195">
          <cell r="L195">
            <v>9472280.9499999993</v>
          </cell>
        </row>
        <row r="205">
          <cell r="L205">
            <v>430000</v>
          </cell>
        </row>
        <row r="210">
          <cell r="L210">
            <v>8701840.1799999997</v>
          </cell>
        </row>
        <row r="220">
          <cell r="L220">
            <v>430000</v>
          </cell>
        </row>
        <row r="225">
          <cell r="L225">
            <v>8069655.4400000004</v>
          </cell>
        </row>
        <row r="235">
          <cell r="L235">
            <v>230000</v>
          </cell>
        </row>
        <row r="240">
          <cell r="L240">
            <v>5233647.5</v>
          </cell>
        </row>
        <row r="250">
          <cell r="L250">
            <v>46000</v>
          </cell>
        </row>
        <row r="255">
          <cell r="L255">
            <v>4009433</v>
          </cell>
        </row>
        <row r="265">
          <cell r="L265">
            <v>105000</v>
          </cell>
        </row>
        <row r="270">
          <cell r="L270">
            <v>2951033</v>
          </cell>
        </row>
        <row r="280">
          <cell r="L280">
            <v>40200</v>
          </cell>
        </row>
        <row r="290">
          <cell r="L290">
            <v>4726511.7</v>
          </cell>
        </row>
        <row r="305">
          <cell r="L305">
            <v>257416</v>
          </cell>
        </row>
        <row r="321">
          <cell r="L321">
            <v>10792998.1</v>
          </cell>
        </row>
        <row r="336">
          <cell r="L336">
            <v>1129050</v>
          </cell>
        </row>
        <row r="352">
          <cell r="L352">
            <v>9039673.5999999996</v>
          </cell>
        </row>
        <row r="367">
          <cell r="L367">
            <v>681320</v>
          </cell>
        </row>
        <row r="383">
          <cell r="L383">
            <v>5977687.4400000004</v>
          </cell>
        </row>
        <row r="398">
          <cell r="L398">
            <v>173700</v>
          </cell>
        </row>
        <row r="414">
          <cell r="L414">
            <v>21345619.199999999</v>
          </cell>
        </row>
        <row r="429">
          <cell r="L429">
            <v>752548</v>
          </cell>
        </row>
        <row r="446">
          <cell r="L446">
            <v>1443376</v>
          </cell>
        </row>
        <row r="456">
          <cell r="L456">
            <v>6927508.5700000003</v>
          </cell>
        </row>
        <row r="471">
          <cell r="L471">
            <v>30000</v>
          </cell>
        </row>
        <row r="491">
          <cell r="L491">
            <v>7600719.7000000002</v>
          </cell>
        </row>
        <row r="506">
          <cell r="L506">
            <v>551916</v>
          </cell>
        </row>
        <row r="522">
          <cell r="L522">
            <v>23894106.59</v>
          </cell>
        </row>
        <row r="537">
          <cell r="L537">
            <v>2755039</v>
          </cell>
        </row>
        <row r="553">
          <cell r="L553">
            <v>4765445.7300000004</v>
          </cell>
        </row>
        <row r="585">
          <cell r="L585">
            <v>5989287.5</v>
          </cell>
        </row>
        <row r="595">
          <cell r="L595">
            <v>10558288.6</v>
          </cell>
        </row>
        <row r="610">
          <cell r="L610">
            <v>577620</v>
          </cell>
        </row>
        <row r="630">
          <cell r="L630">
            <v>16497773.939999999</v>
          </cell>
        </row>
        <row r="645">
          <cell r="L645">
            <v>2303453</v>
          </cell>
        </row>
        <row r="661">
          <cell r="L661">
            <v>16558602.1</v>
          </cell>
        </row>
        <row r="676">
          <cell r="L676">
            <v>2185415</v>
          </cell>
        </row>
        <row r="692">
          <cell r="L692">
            <v>9915976.1799999997</v>
          </cell>
        </row>
        <row r="707">
          <cell r="L707">
            <v>246013</v>
          </cell>
        </row>
        <row r="723">
          <cell r="L723">
            <v>20817888.02</v>
          </cell>
        </row>
        <row r="738">
          <cell r="L738">
            <v>1536340</v>
          </cell>
        </row>
        <row r="754">
          <cell r="L754">
            <v>20660140.890000001</v>
          </cell>
        </row>
        <row r="769">
          <cell r="L769">
            <v>1115570</v>
          </cell>
        </row>
        <row r="781">
          <cell r="L781">
            <v>5908820.6100000003</v>
          </cell>
        </row>
        <row r="789">
          <cell r="L789">
            <v>4005347.63</v>
          </cell>
        </row>
        <row r="797">
          <cell r="L797">
            <v>6168593.9100000001</v>
          </cell>
        </row>
        <row r="805">
          <cell r="L805">
            <v>3713270.36</v>
          </cell>
        </row>
        <row r="813">
          <cell r="L813">
            <v>9423795.75</v>
          </cell>
        </row>
        <row r="821">
          <cell r="L821">
            <v>4823605.12</v>
          </cell>
        </row>
        <row r="828">
          <cell r="L828">
            <v>16630037.300000001</v>
          </cell>
        </row>
        <row r="845">
          <cell r="L845">
            <v>936202</v>
          </cell>
        </row>
        <row r="852">
          <cell r="L852">
            <v>2132728.7599999998</v>
          </cell>
        </row>
        <row r="860">
          <cell r="L860">
            <v>11853966.939999999</v>
          </cell>
        </row>
        <row r="867">
          <cell r="L867">
            <v>1334833.33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zoomScaleNormal="100" workbookViewId="0">
      <selection activeCell="F6" sqref="F6"/>
    </sheetView>
  </sheetViews>
  <sheetFormatPr defaultRowHeight="12.75"/>
  <cols>
    <col min="1" max="1" width="43.140625" customWidth="1"/>
    <col min="2" max="2" width="68" customWidth="1"/>
    <col min="3" max="3" width="24.42578125" style="71" customWidth="1"/>
  </cols>
  <sheetData>
    <row r="1" spans="1:3" ht="20.25">
      <c r="A1" s="253" t="s">
        <v>629</v>
      </c>
      <c r="B1" s="253"/>
      <c r="C1" s="253"/>
    </row>
    <row r="2" spans="1:3" ht="20.25">
      <c r="A2" s="253" t="s">
        <v>489</v>
      </c>
      <c r="B2" s="253"/>
      <c r="C2" s="253"/>
    </row>
    <row r="3" spans="1:3" ht="20.25">
      <c r="A3" s="253" t="s">
        <v>969</v>
      </c>
      <c r="B3" s="253"/>
      <c r="C3" s="253"/>
    </row>
    <row r="4" spans="1:3" ht="20.25">
      <c r="A4" s="151" t="s">
        <v>630</v>
      </c>
      <c r="B4" s="152"/>
      <c r="C4" s="153"/>
    </row>
    <row r="5" spans="1:3" ht="20.25">
      <c r="A5" s="254" t="s">
        <v>631</v>
      </c>
      <c r="B5" s="254"/>
      <c r="C5" s="254"/>
    </row>
    <row r="6" spans="1:3" ht="45.75" customHeight="1">
      <c r="A6" s="255" t="s">
        <v>632</v>
      </c>
      <c r="B6" s="255"/>
      <c r="C6" s="255"/>
    </row>
    <row r="7" spans="1:3" ht="60.75">
      <c r="A7" s="154" t="s">
        <v>633</v>
      </c>
      <c r="B7" s="155" t="s">
        <v>634</v>
      </c>
      <c r="C7" s="156" t="s">
        <v>635</v>
      </c>
    </row>
    <row r="8" spans="1:3" ht="20.25">
      <c r="A8" s="156">
        <v>1</v>
      </c>
      <c r="B8" s="155">
        <v>2</v>
      </c>
      <c r="C8" s="156">
        <v>3</v>
      </c>
    </row>
    <row r="9" spans="1:3" ht="20.25">
      <c r="A9" s="157" t="s">
        <v>636</v>
      </c>
      <c r="B9" s="158" t="s">
        <v>637</v>
      </c>
      <c r="C9" s="156"/>
    </row>
    <row r="10" spans="1:3" ht="20.25">
      <c r="A10" s="159" t="s">
        <v>638</v>
      </c>
      <c r="B10" s="160" t="s">
        <v>639</v>
      </c>
      <c r="C10" s="161" t="s">
        <v>640</v>
      </c>
    </row>
    <row r="11" spans="1:3" ht="20.25">
      <c r="A11" s="157" t="s">
        <v>641</v>
      </c>
      <c r="B11" s="158" t="s">
        <v>642</v>
      </c>
      <c r="C11" s="161"/>
    </row>
    <row r="12" spans="1:3" ht="40.5">
      <c r="A12" s="159" t="s">
        <v>643</v>
      </c>
      <c r="B12" s="160" t="s">
        <v>644</v>
      </c>
      <c r="C12" s="161">
        <v>100</v>
      </c>
    </row>
    <row r="13" spans="1:3" ht="20.25">
      <c r="A13" s="159" t="s">
        <v>645</v>
      </c>
      <c r="B13" s="160" t="s">
        <v>646</v>
      </c>
      <c r="C13" s="161" t="s">
        <v>647</v>
      </c>
    </row>
    <row r="14" spans="1:3" ht="60.75">
      <c r="A14" s="162" t="s">
        <v>648</v>
      </c>
      <c r="B14" s="163" t="s">
        <v>649</v>
      </c>
      <c r="C14" s="161" t="s">
        <v>162</v>
      </c>
    </row>
    <row r="15" spans="1:3" ht="20.25">
      <c r="A15" s="157" t="s">
        <v>650</v>
      </c>
      <c r="B15" s="158" t="s">
        <v>651</v>
      </c>
      <c r="C15" s="161"/>
    </row>
    <row r="16" spans="1:3" ht="20.25">
      <c r="A16" s="159" t="s">
        <v>652</v>
      </c>
      <c r="B16" s="160" t="s">
        <v>653</v>
      </c>
      <c r="C16" s="161">
        <v>50</v>
      </c>
    </row>
    <row r="17" spans="1:3" ht="20.25">
      <c r="A17" s="157" t="s">
        <v>654</v>
      </c>
      <c r="B17" s="158" t="s">
        <v>655</v>
      </c>
      <c r="C17" s="161"/>
    </row>
    <row r="18" spans="1:3" ht="60.75">
      <c r="A18" s="159" t="s">
        <v>656</v>
      </c>
      <c r="B18" s="160" t="s">
        <v>657</v>
      </c>
      <c r="C18" s="161">
        <v>100</v>
      </c>
    </row>
    <row r="19" spans="1:3" ht="60.75">
      <c r="A19" s="157" t="s">
        <v>658</v>
      </c>
      <c r="B19" s="158" t="s">
        <v>659</v>
      </c>
      <c r="C19" s="156"/>
    </row>
    <row r="20" spans="1:3" ht="121.5">
      <c r="A20" s="164" t="s">
        <v>660</v>
      </c>
      <c r="B20" s="165" t="s">
        <v>163</v>
      </c>
      <c r="C20" s="166" t="s">
        <v>162</v>
      </c>
    </row>
    <row r="21" spans="1:3" ht="101.25">
      <c r="A21" s="159" t="s">
        <v>661</v>
      </c>
      <c r="B21" s="160" t="s">
        <v>662</v>
      </c>
      <c r="C21" s="161">
        <v>100</v>
      </c>
    </row>
    <row r="22" spans="1:3" ht="101.25">
      <c r="A22" s="159" t="s">
        <v>663</v>
      </c>
      <c r="B22" s="160" t="s">
        <v>664</v>
      </c>
      <c r="C22" s="161">
        <v>100</v>
      </c>
    </row>
    <row r="23" spans="1:3" ht="121.5">
      <c r="A23" s="159" t="s">
        <v>665</v>
      </c>
      <c r="B23" s="160" t="s">
        <v>666</v>
      </c>
      <c r="C23" s="161">
        <v>100</v>
      </c>
    </row>
    <row r="24" spans="1:3" ht="40.5">
      <c r="A24" s="157" t="s">
        <v>667</v>
      </c>
      <c r="B24" s="158" t="s">
        <v>668</v>
      </c>
      <c r="C24" s="161"/>
    </row>
    <row r="25" spans="1:3" ht="40.5">
      <c r="A25" s="167" t="s">
        <v>669</v>
      </c>
      <c r="B25" s="160" t="s">
        <v>164</v>
      </c>
      <c r="C25" s="161" t="s">
        <v>670</v>
      </c>
    </row>
    <row r="26" spans="1:3" ht="12.75" customHeight="1">
      <c r="A26" s="250" t="s">
        <v>671</v>
      </c>
      <c r="B26" s="251" t="s">
        <v>672</v>
      </c>
      <c r="C26" s="252" t="s">
        <v>670</v>
      </c>
    </row>
    <row r="27" spans="1:3" ht="12.75" customHeight="1">
      <c r="A27" s="250"/>
      <c r="B27" s="251"/>
      <c r="C27" s="252"/>
    </row>
    <row r="28" spans="1:3" ht="12.75" customHeight="1">
      <c r="A28" s="250" t="s">
        <v>673</v>
      </c>
      <c r="B28" s="251" t="s">
        <v>674</v>
      </c>
      <c r="C28" s="252" t="s">
        <v>670</v>
      </c>
    </row>
    <row r="29" spans="1:3" ht="12.75" customHeight="1">
      <c r="A29" s="250"/>
      <c r="B29" s="251"/>
      <c r="C29" s="252"/>
    </row>
    <row r="30" spans="1:3" ht="12.75" customHeight="1">
      <c r="A30" s="250" t="s">
        <v>675</v>
      </c>
      <c r="B30" s="251" t="s">
        <v>676</v>
      </c>
      <c r="C30" s="252" t="s">
        <v>670</v>
      </c>
    </row>
    <row r="31" spans="1:3" ht="12.75" customHeight="1">
      <c r="A31" s="250"/>
      <c r="B31" s="251"/>
      <c r="C31" s="252"/>
    </row>
    <row r="32" spans="1:3" ht="12.75" customHeight="1">
      <c r="A32" s="250"/>
      <c r="B32" s="251"/>
      <c r="C32" s="252"/>
    </row>
    <row r="33" spans="1:3" ht="12.75" customHeight="1">
      <c r="A33" s="250" t="s">
        <v>677</v>
      </c>
      <c r="B33" s="251" t="s">
        <v>678</v>
      </c>
      <c r="C33" s="252" t="s">
        <v>670</v>
      </c>
    </row>
    <row r="34" spans="1:3" ht="12.75" customHeight="1">
      <c r="A34" s="250"/>
      <c r="B34" s="251"/>
      <c r="C34" s="252"/>
    </row>
    <row r="35" spans="1:3" ht="12.75" customHeight="1">
      <c r="A35" s="250"/>
      <c r="B35" s="251"/>
      <c r="C35" s="252"/>
    </row>
    <row r="36" spans="1:3" ht="12.75" customHeight="1">
      <c r="A36" s="250" t="s">
        <v>679</v>
      </c>
      <c r="B36" s="251" t="s">
        <v>680</v>
      </c>
      <c r="C36" s="252" t="s">
        <v>670</v>
      </c>
    </row>
    <row r="37" spans="1:3" ht="12.75" customHeight="1">
      <c r="A37" s="250"/>
      <c r="B37" s="251"/>
      <c r="C37" s="252"/>
    </row>
    <row r="38" spans="1:3" ht="12.75" customHeight="1">
      <c r="A38" s="250"/>
      <c r="B38" s="251"/>
      <c r="C38" s="252"/>
    </row>
    <row r="39" spans="1:3" ht="40.5">
      <c r="A39" s="157" t="s">
        <v>681</v>
      </c>
      <c r="B39" s="158" t="s">
        <v>682</v>
      </c>
      <c r="C39" s="161"/>
    </row>
    <row r="40" spans="1:3" ht="60.75">
      <c r="A40" s="168" t="s">
        <v>683</v>
      </c>
      <c r="B40" s="165" t="s">
        <v>165</v>
      </c>
      <c r="C40" s="161" t="s">
        <v>162</v>
      </c>
    </row>
    <row r="41" spans="1:3" ht="40.5">
      <c r="A41" s="167" t="s">
        <v>684</v>
      </c>
      <c r="B41" s="160" t="s">
        <v>685</v>
      </c>
      <c r="C41" s="161">
        <v>100</v>
      </c>
    </row>
    <row r="42" spans="1:3" ht="40.5">
      <c r="A42" s="157" t="s">
        <v>686</v>
      </c>
      <c r="B42" s="158" t="s">
        <v>687</v>
      </c>
      <c r="C42" s="161"/>
    </row>
    <row r="43" spans="1:3" ht="162">
      <c r="A43" s="168" t="s">
        <v>688</v>
      </c>
      <c r="B43" s="165" t="s">
        <v>689</v>
      </c>
      <c r="C43" s="161">
        <v>100</v>
      </c>
    </row>
    <row r="44" spans="1:3" ht="12.75" customHeight="1">
      <c r="A44" s="247" t="s">
        <v>690</v>
      </c>
      <c r="B44" s="248" t="s">
        <v>691</v>
      </c>
      <c r="C44" s="249" t="s">
        <v>162</v>
      </c>
    </row>
    <row r="45" spans="1:3" ht="12.75" customHeight="1">
      <c r="A45" s="247"/>
      <c r="B45" s="248"/>
      <c r="C45" s="249"/>
    </row>
    <row r="46" spans="1:3" ht="20.25">
      <c r="A46" s="157" t="s">
        <v>692</v>
      </c>
      <c r="B46" s="158" t="s">
        <v>693</v>
      </c>
      <c r="C46" s="161"/>
    </row>
    <row r="47" spans="1:3" ht="60.75">
      <c r="A47" s="159" t="s">
        <v>694</v>
      </c>
      <c r="B47" s="160" t="s">
        <v>695</v>
      </c>
      <c r="C47" s="161">
        <v>100</v>
      </c>
    </row>
    <row r="48" spans="1:3" ht="20.25">
      <c r="A48" s="157" t="s">
        <v>696</v>
      </c>
      <c r="B48" s="158" t="s">
        <v>697</v>
      </c>
      <c r="C48" s="161"/>
    </row>
    <row r="49" spans="1:3" ht="189.75">
      <c r="A49" s="159" t="s">
        <v>698</v>
      </c>
      <c r="B49" s="169" t="s">
        <v>699</v>
      </c>
      <c r="C49" s="161">
        <v>50</v>
      </c>
    </row>
    <row r="50" spans="1:3" ht="101.25">
      <c r="A50" s="159" t="s">
        <v>700</v>
      </c>
      <c r="B50" s="160" t="s">
        <v>701</v>
      </c>
      <c r="C50" s="161">
        <v>50</v>
      </c>
    </row>
    <row r="51" spans="1:3" ht="101.25">
      <c r="A51" s="159" t="s">
        <v>702</v>
      </c>
      <c r="B51" s="160" t="s">
        <v>703</v>
      </c>
      <c r="C51" s="161">
        <v>100</v>
      </c>
    </row>
    <row r="52" spans="1:3" ht="60.75">
      <c r="A52" s="159" t="s">
        <v>704</v>
      </c>
      <c r="B52" s="160" t="s">
        <v>705</v>
      </c>
      <c r="C52" s="161">
        <v>100</v>
      </c>
    </row>
    <row r="53" spans="1:3" ht="81">
      <c r="A53" s="159" t="s">
        <v>706</v>
      </c>
      <c r="B53" s="160" t="s">
        <v>707</v>
      </c>
      <c r="C53" s="161">
        <v>100</v>
      </c>
    </row>
    <row r="54" spans="1:3" ht="101.25">
      <c r="A54" s="159" t="s">
        <v>708</v>
      </c>
      <c r="B54" s="160" t="s">
        <v>709</v>
      </c>
      <c r="C54" s="161">
        <v>100</v>
      </c>
    </row>
    <row r="55" spans="1:3" ht="40.5">
      <c r="A55" s="159" t="s">
        <v>710</v>
      </c>
      <c r="B55" s="170" t="s">
        <v>711</v>
      </c>
      <c r="C55" s="161">
        <v>100</v>
      </c>
    </row>
    <row r="56" spans="1:3" ht="60.75">
      <c r="A56" s="159" t="s">
        <v>712</v>
      </c>
      <c r="B56" s="169" t="s">
        <v>713</v>
      </c>
      <c r="C56" s="161">
        <v>100</v>
      </c>
    </row>
    <row r="57" spans="1:3" ht="60.75">
      <c r="A57" s="159" t="s">
        <v>714</v>
      </c>
      <c r="B57" s="169" t="s">
        <v>715</v>
      </c>
      <c r="C57" s="161">
        <v>100</v>
      </c>
    </row>
    <row r="58" spans="1:3" ht="40.5">
      <c r="A58" s="159" t="s">
        <v>716</v>
      </c>
      <c r="B58" s="169" t="s">
        <v>717</v>
      </c>
      <c r="C58" s="161">
        <v>100</v>
      </c>
    </row>
    <row r="59" spans="1:3" ht="60.75">
      <c r="A59" s="159" t="s">
        <v>718</v>
      </c>
      <c r="B59" s="169" t="s">
        <v>719</v>
      </c>
      <c r="C59" s="161">
        <v>100</v>
      </c>
    </row>
    <row r="60" spans="1:3" ht="40.5">
      <c r="A60" s="159" t="s">
        <v>720</v>
      </c>
      <c r="B60" s="160" t="s">
        <v>721</v>
      </c>
      <c r="C60" s="161">
        <v>100</v>
      </c>
    </row>
    <row r="61" spans="1:3" ht="81">
      <c r="A61" s="159" t="s">
        <v>722</v>
      </c>
      <c r="B61" s="160" t="s">
        <v>723</v>
      </c>
      <c r="C61" s="161">
        <v>100</v>
      </c>
    </row>
    <row r="62" spans="1:3" ht="81">
      <c r="A62" s="171" t="s">
        <v>724</v>
      </c>
      <c r="B62" s="160" t="s">
        <v>725</v>
      </c>
      <c r="C62" s="161">
        <v>100</v>
      </c>
    </row>
    <row r="63" spans="1:3" ht="101.25">
      <c r="A63" s="159" t="s">
        <v>726</v>
      </c>
      <c r="B63" s="160" t="s">
        <v>727</v>
      </c>
      <c r="C63" s="161">
        <v>100</v>
      </c>
    </row>
    <row r="64" spans="1:3" ht="101.25">
      <c r="A64" s="167" t="s">
        <v>728</v>
      </c>
      <c r="B64" s="160" t="s">
        <v>729</v>
      </c>
      <c r="C64" s="161">
        <v>100</v>
      </c>
    </row>
    <row r="65" spans="1:3" ht="60.75">
      <c r="A65" s="159" t="s">
        <v>730</v>
      </c>
      <c r="B65" s="160" t="s">
        <v>731</v>
      </c>
      <c r="C65" s="161">
        <v>100</v>
      </c>
    </row>
    <row r="66" spans="1:3" ht="20.25">
      <c r="A66" s="157" t="s">
        <v>732</v>
      </c>
      <c r="B66" s="158" t="s">
        <v>733</v>
      </c>
      <c r="C66" s="161"/>
    </row>
    <row r="67" spans="1:3" ht="40.5">
      <c r="A67" s="159" t="s">
        <v>734</v>
      </c>
      <c r="B67" s="160" t="s">
        <v>735</v>
      </c>
      <c r="C67" s="161">
        <v>100</v>
      </c>
    </row>
    <row r="68" spans="1:3" ht="40.5">
      <c r="A68" s="159" t="s">
        <v>736</v>
      </c>
      <c r="B68" s="160" t="s">
        <v>737</v>
      </c>
      <c r="C68" s="161">
        <v>100</v>
      </c>
    </row>
    <row r="69" spans="1:3" ht="141.75">
      <c r="A69" s="172" t="s">
        <v>738</v>
      </c>
      <c r="B69" s="158" t="s">
        <v>739</v>
      </c>
      <c r="C69" s="161"/>
    </row>
    <row r="70" spans="1:3" ht="101.25">
      <c r="A70" s="167" t="s">
        <v>740</v>
      </c>
      <c r="B70" s="173" t="s">
        <v>741</v>
      </c>
      <c r="C70" s="161">
        <v>100</v>
      </c>
    </row>
    <row r="71" spans="1:3" ht="81">
      <c r="A71" s="167" t="s">
        <v>742</v>
      </c>
      <c r="B71" s="160" t="s">
        <v>743</v>
      </c>
      <c r="C71" s="161" t="s">
        <v>162</v>
      </c>
    </row>
    <row r="72" spans="1:3" ht="101.25">
      <c r="A72" s="167" t="s">
        <v>744</v>
      </c>
      <c r="B72" s="173" t="s">
        <v>745</v>
      </c>
      <c r="C72" s="161" t="s">
        <v>162</v>
      </c>
    </row>
    <row r="73" spans="1:3" ht="60.75">
      <c r="A73" s="167" t="s">
        <v>746</v>
      </c>
      <c r="B73" s="173" t="s">
        <v>747</v>
      </c>
      <c r="C73" s="161" t="s">
        <v>162</v>
      </c>
    </row>
    <row r="74" spans="1:3" ht="60.75">
      <c r="A74" s="167" t="s">
        <v>748</v>
      </c>
      <c r="B74" s="173" t="s">
        <v>749</v>
      </c>
      <c r="C74" s="161" t="s">
        <v>162</v>
      </c>
    </row>
    <row r="75" spans="1:3" ht="60.75">
      <c r="A75" s="167" t="s">
        <v>750</v>
      </c>
      <c r="B75" s="173" t="s">
        <v>751</v>
      </c>
      <c r="C75" s="161" t="s">
        <v>162</v>
      </c>
    </row>
    <row r="76" spans="1:3" ht="60.75">
      <c r="A76" s="167" t="s">
        <v>752</v>
      </c>
      <c r="B76" s="173" t="s">
        <v>753</v>
      </c>
      <c r="C76" s="161" t="s">
        <v>162</v>
      </c>
    </row>
    <row r="77" spans="1:3" ht="60.75">
      <c r="A77" s="172" t="s">
        <v>754</v>
      </c>
      <c r="B77" s="158" t="s">
        <v>755</v>
      </c>
      <c r="C77" s="161"/>
    </row>
    <row r="78" spans="1:3" ht="81">
      <c r="A78" s="167" t="s">
        <v>756</v>
      </c>
      <c r="B78" s="173" t="s">
        <v>757</v>
      </c>
      <c r="C78" s="161">
        <v>100</v>
      </c>
    </row>
  </sheetData>
  <mergeCells count="23">
    <mergeCell ref="A26:A27"/>
    <mergeCell ref="B26:B27"/>
    <mergeCell ref="C26:C27"/>
    <mergeCell ref="A1:C1"/>
    <mergeCell ref="A2:C2"/>
    <mergeCell ref="A3:C3"/>
    <mergeCell ref="A5:C5"/>
    <mergeCell ref="A6:C6"/>
    <mergeCell ref="A28:A29"/>
    <mergeCell ref="B28:B29"/>
    <mergeCell ref="C28:C29"/>
    <mergeCell ref="A30:A32"/>
    <mergeCell ref="B30:B32"/>
    <mergeCell ref="C30:C32"/>
    <mergeCell ref="A44:A45"/>
    <mergeCell ref="B44:B45"/>
    <mergeCell ref="C44:C45"/>
    <mergeCell ref="A33:A35"/>
    <mergeCell ref="B33:B35"/>
    <mergeCell ref="C33:C35"/>
    <mergeCell ref="A36:A38"/>
    <mergeCell ref="B36:B38"/>
    <mergeCell ref="C36:C3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zoomScaleNormal="100" workbookViewId="0">
      <selection activeCell="D6" sqref="D6"/>
    </sheetView>
  </sheetViews>
  <sheetFormatPr defaultRowHeight="12.75"/>
  <cols>
    <col min="1" max="1" width="14.85546875" customWidth="1"/>
    <col min="2" max="2" width="33.140625" customWidth="1"/>
    <col min="3" max="3" width="86.42578125" customWidth="1"/>
  </cols>
  <sheetData>
    <row r="1" spans="1:3" ht="20.25">
      <c r="A1" s="262" t="s">
        <v>758</v>
      </c>
      <c r="B1" s="262"/>
      <c r="C1" s="262"/>
    </row>
    <row r="2" spans="1:3" ht="20.25">
      <c r="A2" s="262" t="s">
        <v>315</v>
      </c>
      <c r="B2" s="262"/>
      <c r="C2" s="262"/>
    </row>
    <row r="3" spans="1:3" ht="20.25">
      <c r="A3" s="262" t="s">
        <v>970</v>
      </c>
      <c r="B3" s="262"/>
      <c r="C3" s="262"/>
    </row>
    <row r="4" spans="1:3" ht="71.25" customHeight="1">
      <c r="A4" s="263" t="s">
        <v>759</v>
      </c>
      <c r="B4" s="263"/>
      <c r="C4" s="263"/>
    </row>
    <row r="5" spans="1:3" ht="18.75" customHeight="1">
      <c r="A5" s="264" t="s">
        <v>633</v>
      </c>
      <c r="B5" s="265"/>
      <c r="C5" s="266" t="s">
        <v>760</v>
      </c>
    </row>
    <row r="6" spans="1:3" ht="86.25" customHeight="1">
      <c r="A6" s="174" t="s">
        <v>761</v>
      </c>
      <c r="B6" s="175"/>
      <c r="C6" s="267"/>
    </row>
    <row r="7" spans="1:3" ht="20.25">
      <c r="A7" s="176">
        <v>1</v>
      </c>
      <c r="B7" s="176">
        <v>2</v>
      </c>
      <c r="C7" s="176">
        <v>3</v>
      </c>
    </row>
    <row r="8" spans="1:3" ht="49.5" customHeight="1">
      <c r="A8" s="256" t="s">
        <v>762</v>
      </c>
      <c r="B8" s="257"/>
      <c r="C8" s="258"/>
    </row>
    <row r="9" spans="1:3" ht="40.5">
      <c r="A9" s="155">
        <v>48</v>
      </c>
      <c r="B9" s="177"/>
      <c r="C9" s="177" t="s">
        <v>763</v>
      </c>
    </row>
    <row r="10" spans="1:3" ht="40.5" customHeight="1">
      <c r="A10" s="178">
        <v>48</v>
      </c>
      <c r="B10" s="160" t="s">
        <v>764</v>
      </c>
      <c r="C10" s="179" t="s">
        <v>164</v>
      </c>
    </row>
    <row r="11" spans="1:3" ht="58.5" customHeight="1">
      <c r="A11" s="178">
        <v>48</v>
      </c>
      <c r="B11" s="160" t="s">
        <v>671</v>
      </c>
      <c r="C11" s="180" t="s">
        <v>672</v>
      </c>
    </row>
    <row r="12" spans="1:3" ht="60" customHeight="1">
      <c r="A12" s="178">
        <v>48</v>
      </c>
      <c r="B12" s="180" t="s">
        <v>673</v>
      </c>
      <c r="C12" s="180" t="s">
        <v>674</v>
      </c>
    </row>
    <row r="13" spans="1:3" ht="43.5" customHeight="1">
      <c r="A13" s="178">
        <v>48</v>
      </c>
      <c r="B13" s="180" t="s">
        <v>675</v>
      </c>
      <c r="C13" s="180" t="s">
        <v>676</v>
      </c>
    </row>
    <row r="14" spans="1:3" ht="42" customHeight="1">
      <c r="A14" s="178">
        <v>48</v>
      </c>
      <c r="B14" s="180" t="s">
        <v>677</v>
      </c>
      <c r="C14" s="180" t="s">
        <v>678</v>
      </c>
    </row>
    <row r="15" spans="1:3" ht="38.25" customHeight="1">
      <c r="A15" s="178">
        <v>48</v>
      </c>
      <c r="B15" s="180" t="s">
        <v>679</v>
      </c>
      <c r="C15" s="180" t="s">
        <v>680</v>
      </c>
    </row>
    <row r="16" spans="1:3" ht="54.75" customHeight="1">
      <c r="A16" s="178">
        <v>48</v>
      </c>
      <c r="B16" s="180" t="s">
        <v>710</v>
      </c>
      <c r="C16" s="163" t="s">
        <v>711</v>
      </c>
    </row>
    <row r="17" spans="1:3" ht="40.5">
      <c r="A17" s="155">
        <v>81</v>
      </c>
      <c r="B17" s="177"/>
      <c r="C17" s="177" t="s">
        <v>765</v>
      </c>
    </row>
    <row r="18" spans="1:3" ht="77.25" customHeight="1">
      <c r="A18" s="178">
        <v>81</v>
      </c>
      <c r="B18" s="180" t="s">
        <v>714</v>
      </c>
      <c r="C18" s="163" t="s">
        <v>715</v>
      </c>
    </row>
    <row r="19" spans="1:3" ht="40.5">
      <c r="A19" s="178">
        <v>81</v>
      </c>
      <c r="B19" s="180" t="s">
        <v>766</v>
      </c>
      <c r="C19" s="179" t="s">
        <v>767</v>
      </c>
    </row>
    <row r="20" spans="1:3" ht="66" customHeight="1">
      <c r="A20" s="178">
        <v>81</v>
      </c>
      <c r="B20" s="180" t="s">
        <v>730</v>
      </c>
      <c r="C20" s="163" t="s">
        <v>731</v>
      </c>
    </row>
    <row r="21" spans="1:3" ht="40.5" customHeight="1">
      <c r="A21" s="155">
        <v>106</v>
      </c>
      <c r="B21" s="177"/>
      <c r="C21" s="181" t="s">
        <v>768</v>
      </c>
    </row>
    <row r="22" spans="1:3" ht="72" customHeight="1">
      <c r="A22" s="178">
        <v>106</v>
      </c>
      <c r="B22" s="180" t="s">
        <v>730</v>
      </c>
      <c r="C22" s="163" t="s">
        <v>731</v>
      </c>
    </row>
    <row r="23" spans="1:3" ht="40.5">
      <c r="A23" s="155">
        <v>141</v>
      </c>
      <c r="B23" s="177"/>
      <c r="C23" s="177" t="s">
        <v>769</v>
      </c>
    </row>
    <row r="24" spans="1:3" ht="101.25" customHeight="1">
      <c r="A24" s="178">
        <v>141</v>
      </c>
      <c r="B24" s="180" t="s">
        <v>770</v>
      </c>
      <c r="C24" s="179" t="s">
        <v>771</v>
      </c>
    </row>
    <row r="25" spans="1:3" ht="39.75" customHeight="1">
      <c r="A25" s="155">
        <v>157</v>
      </c>
      <c r="B25" s="177" t="s">
        <v>730</v>
      </c>
      <c r="C25" s="181" t="s">
        <v>772</v>
      </c>
    </row>
    <row r="26" spans="1:3" ht="81.75" customHeight="1">
      <c r="A26" s="178">
        <v>157</v>
      </c>
      <c r="B26" s="180" t="s">
        <v>730</v>
      </c>
      <c r="C26" s="163" t="s">
        <v>731</v>
      </c>
    </row>
    <row r="27" spans="1:3" ht="20.25">
      <c r="A27" s="155">
        <v>161</v>
      </c>
      <c r="B27" s="180"/>
      <c r="C27" s="182" t="s">
        <v>773</v>
      </c>
    </row>
    <row r="28" spans="1:3" ht="96.75" customHeight="1">
      <c r="A28" s="178">
        <v>161</v>
      </c>
      <c r="B28" s="160" t="s">
        <v>774</v>
      </c>
      <c r="C28" s="179" t="s">
        <v>775</v>
      </c>
    </row>
    <row r="29" spans="1:3" ht="75.75" customHeight="1">
      <c r="A29" s="155">
        <v>177</v>
      </c>
      <c r="B29" s="177"/>
      <c r="C29" s="181" t="s">
        <v>776</v>
      </c>
    </row>
    <row r="30" spans="1:3" ht="40.5">
      <c r="A30" s="178">
        <v>177</v>
      </c>
      <c r="B30" s="180" t="s">
        <v>777</v>
      </c>
      <c r="C30" s="179" t="s">
        <v>719</v>
      </c>
    </row>
    <row r="31" spans="1:3" ht="75.75" customHeight="1">
      <c r="A31" s="178">
        <v>177</v>
      </c>
      <c r="B31" s="180" t="s">
        <v>778</v>
      </c>
      <c r="C31" s="163" t="s">
        <v>731</v>
      </c>
    </row>
    <row r="32" spans="1:3" ht="21" customHeight="1">
      <c r="A32" s="155">
        <v>182</v>
      </c>
      <c r="B32" s="177"/>
      <c r="C32" s="181" t="s">
        <v>779</v>
      </c>
    </row>
    <row r="33" spans="1:3" ht="24.75" customHeight="1">
      <c r="A33" s="178">
        <v>182</v>
      </c>
      <c r="B33" s="180" t="s">
        <v>638</v>
      </c>
      <c r="C33" s="179" t="s">
        <v>780</v>
      </c>
    </row>
    <row r="34" spans="1:3" ht="39" customHeight="1">
      <c r="A34" s="178">
        <v>182</v>
      </c>
      <c r="B34" s="180" t="s">
        <v>643</v>
      </c>
      <c r="C34" s="179" t="s">
        <v>214</v>
      </c>
    </row>
    <row r="35" spans="1:3" ht="39" customHeight="1">
      <c r="A35" s="178">
        <v>182</v>
      </c>
      <c r="B35" s="180" t="s">
        <v>645</v>
      </c>
      <c r="C35" s="179" t="s">
        <v>781</v>
      </c>
    </row>
    <row r="36" spans="1:3" ht="24.75" customHeight="1">
      <c r="A36" s="178">
        <v>182</v>
      </c>
      <c r="B36" s="180" t="s">
        <v>652</v>
      </c>
      <c r="C36" s="179" t="s">
        <v>782</v>
      </c>
    </row>
    <row r="37" spans="1:3" ht="40.5">
      <c r="A37" s="178">
        <v>182</v>
      </c>
      <c r="B37" s="180" t="s">
        <v>656</v>
      </c>
      <c r="C37" s="179" t="s">
        <v>783</v>
      </c>
    </row>
    <row r="38" spans="1:3" ht="18.75" customHeight="1">
      <c r="A38" s="178">
        <v>182</v>
      </c>
      <c r="B38" s="180" t="s">
        <v>784</v>
      </c>
      <c r="C38" s="179" t="s">
        <v>785</v>
      </c>
    </row>
    <row r="39" spans="1:3" ht="40.5">
      <c r="A39" s="178">
        <v>182</v>
      </c>
      <c r="B39" s="180" t="s">
        <v>786</v>
      </c>
      <c r="C39" s="179" t="s">
        <v>787</v>
      </c>
    </row>
    <row r="40" spans="1:3" ht="59.25" customHeight="1">
      <c r="A40" s="178">
        <v>182</v>
      </c>
      <c r="B40" s="180" t="s">
        <v>788</v>
      </c>
      <c r="C40" s="179" t="s">
        <v>789</v>
      </c>
    </row>
    <row r="41" spans="1:3" ht="103.5" customHeight="1">
      <c r="A41" s="178">
        <v>182</v>
      </c>
      <c r="B41" s="180" t="s">
        <v>790</v>
      </c>
      <c r="C41" s="179" t="s">
        <v>791</v>
      </c>
    </row>
    <row r="42" spans="1:3" ht="60" customHeight="1">
      <c r="A42" s="178">
        <v>182</v>
      </c>
      <c r="B42" s="180" t="s">
        <v>792</v>
      </c>
      <c r="C42" s="179" t="s">
        <v>793</v>
      </c>
    </row>
    <row r="43" spans="1:3" ht="58.5" customHeight="1">
      <c r="A43" s="178">
        <v>182</v>
      </c>
      <c r="B43" s="180" t="s">
        <v>794</v>
      </c>
      <c r="C43" s="179" t="s">
        <v>215</v>
      </c>
    </row>
    <row r="44" spans="1:3" ht="183" customHeight="1">
      <c r="A44" s="178">
        <v>182</v>
      </c>
      <c r="B44" s="180" t="s">
        <v>698</v>
      </c>
      <c r="C44" s="183" t="s">
        <v>795</v>
      </c>
    </row>
    <row r="45" spans="1:3" ht="60.75">
      <c r="A45" s="178">
        <v>182</v>
      </c>
      <c r="B45" s="180" t="s">
        <v>796</v>
      </c>
      <c r="C45" s="179" t="s">
        <v>797</v>
      </c>
    </row>
    <row r="46" spans="1:3" ht="95.25" customHeight="1">
      <c r="A46" s="178">
        <v>182</v>
      </c>
      <c r="B46" s="180" t="s">
        <v>702</v>
      </c>
      <c r="C46" s="179" t="s">
        <v>703</v>
      </c>
    </row>
    <row r="47" spans="1:3" ht="75" customHeight="1">
      <c r="A47" s="178">
        <v>182</v>
      </c>
      <c r="B47" s="184" t="s">
        <v>798</v>
      </c>
      <c r="C47" s="163" t="s">
        <v>649</v>
      </c>
    </row>
    <row r="48" spans="1:3" ht="20.25">
      <c r="A48" s="155">
        <v>187</v>
      </c>
      <c r="B48" s="180"/>
      <c r="C48" s="181" t="s">
        <v>799</v>
      </c>
    </row>
    <row r="49" spans="1:3" ht="80.25" customHeight="1">
      <c r="A49" s="178">
        <v>187</v>
      </c>
      <c r="B49" s="180" t="s">
        <v>730</v>
      </c>
      <c r="C49" s="163" t="s">
        <v>731</v>
      </c>
    </row>
    <row r="50" spans="1:3" ht="42.75" customHeight="1">
      <c r="A50" s="155">
        <v>188</v>
      </c>
      <c r="B50" s="177"/>
      <c r="C50" s="177" t="s">
        <v>800</v>
      </c>
    </row>
    <row r="51" spans="1:3" ht="68.25" customHeight="1">
      <c r="A51" s="178">
        <v>188</v>
      </c>
      <c r="B51" s="180" t="s">
        <v>730</v>
      </c>
      <c r="C51" s="163" t="s">
        <v>731</v>
      </c>
    </row>
    <row r="52" spans="1:3" ht="20.25">
      <c r="A52" s="155">
        <v>192</v>
      </c>
      <c r="B52" s="177"/>
      <c r="C52" s="181" t="s">
        <v>801</v>
      </c>
    </row>
    <row r="53" spans="1:3" ht="83.25" customHeight="1">
      <c r="A53" s="178">
        <v>192</v>
      </c>
      <c r="B53" s="180" t="s">
        <v>730</v>
      </c>
      <c r="C53" s="163" t="s">
        <v>731</v>
      </c>
    </row>
    <row r="54" spans="1:3" ht="51.75" customHeight="1">
      <c r="A54" s="256" t="s">
        <v>802</v>
      </c>
      <c r="B54" s="257"/>
      <c r="C54" s="258"/>
    </row>
    <row r="55" spans="1:3" ht="40.5">
      <c r="A55" s="176">
        <v>803</v>
      </c>
      <c r="B55" s="176"/>
      <c r="C55" s="176" t="s">
        <v>803</v>
      </c>
    </row>
    <row r="56" spans="1:3" ht="37.5" customHeight="1">
      <c r="A56" s="178">
        <v>803</v>
      </c>
      <c r="B56" s="160" t="s">
        <v>736</v>
      </c>
      <c r="C56" s="179" t="s">
        <v>737</v>
      </c>
    </row>
    <row r="57" spans="1:3" ht="39" customHeight="1">
      <c r="A57" s="155">
        <v>806</v>
      </c>
      <c r="B57" s="177"/>
      <c r="C57" s="181" t="s">
        <v>804</v>
      </c>
    </row>
    <row r="58" spans="1:3" ht="74.25" customHeight="1">
      <c r="A58" s="178">
        <v>806</v>
      </c>
      <c r="B58" s="180" t="s">
        <v>730</v>
      </c>
      <c r="C58" s="163" t="s">
        <v>731</v>
      </c>
    </row>
    <row r="59" spans="1:3" ht="102" customHeight="1">
      <c r="A59" s="155">
        <v>825</v>
      </c>
      <c r="B59" s="177"/>
      <c r="C59" s="177" t="s">
        <v>805</v>
      </c>
    </row>
    <row r="60" spans="1:3" ht="88.5" customHeight="1">
      <c r="A60" s="178">
        <v>825</v>
      </c>
      <c r="B60" s="180" t="s">
        <v>730</v>
      </c>
      <c r="C60" s="163" t="s">
        <v>731</v>
      </c>
    </row>
    <row r="61" spans="1:3" ht="81.75" customHeight="1">
      <c r="A61" s="155">
        <v>840</v>
      </c>
      <c r="B61" s="177"/>
      <c r="C61" s="177" t="s">
        <v>806</v>
      </c>
    </row>
    <row r="62" spans="1:3" ht="74.25" customHeight="1">
      <c r="A62" s="178">
        <v>840</v>
      </c>
      <c r="B62" s="180" t="s">
        <v>807</v>
      </c>
      <c r="C62" s="163" t="s">
        <v>715</v>
      </c>
    </row>
    <row r="63" spans="1:3" ht="89.25" customHeight="1">
      <c r="A63" s="178">
        <v>840</v>
      </c>
      <c r="B63" s="180" t="s">
        <v>730</v>
      </c>
      <c r="C63" s="163" t="s">
        <v>731</v>
      </c>
    </row>
    <row r="64" spans="1:3" ht="72.75" customHeight="1">
      <c r="A64" s="155">
        <v>842</v>
      </c>
      <c r="B64" s="163"/>
      <c r="C64" s="181" t="s">
        <v>808</v>
      </c>
    </row>
    <row r="65" spans="1:3" ht="40.5">
      <c r="A65" s="178">
        <v>842</v>
      </c>
      <c r="B65" s="180" t="s">
        <v>777</v>
      </c>
      <c r="C65" s="179" t="s">
        <v>719</v>
      </c>
    </row>
    <row r="66" spans="1:3" ht="93.75" customHeight="1">
      <c r="A66" s="178">
        <v>842</v>
      </c>
      <c r="B66" s="180" t="s">
        <v>778</v>
      </c>
      <c r="C66" s="163" t="s">
        <v>731</v>
      </c>
    </row>
    <row r="67" spans="1:3" ht="60" customHeight="1">
      <c r="A67" s="256" t="s">
        <v>809</v>
      </c>
      <c r="B67" s="257"/>
      <c r="C67" s="258"/>
    </row>
    <row r="68" spans="1:3" ht="40.5">
      <c r="A68" s="155">
        <v>931</v>
      </c>
      <c r="B68" s="177"/>
      <c r="C68" s="181" t="s">
        <v>810</v>
      </c>
    </row>
    <row r="69" spans="1:3" ht="40.5">
      <c r="A69" s="178">
        <v>931</v>
      </c>
      <c r="B69" s="180" t="s">
        <v>811</v>
      </c>
      <c r="C69" s="179" t="s">
        <v>812</v>
      </c>
    </row>
    <row r="70" spans="1:3" ht="62.25" customHeight="1">
      <c r="A70" s="178">
        <v>931</v>
      </c>
      <c r="B70" s="180" t="s">
        <v>813</v>
      </c>
      <c r="C70" s="180" t="s">
        <v>814</v>
      </c>
    </row>
    <row r="71" spans="1:3" ht="130.5" customHeight="1">
      <c r="A71" s="178">
        <v>931</v>
      </c>
      <c r="B71" s="180" t="s">
        <v>815</v>
      </c>
      <c r="C71" s="179" t="s">
        <v>163</v>
      </c>
    </row>
    <row r="72" spans="1:3" ht="81">
      <c r="A72" s="178">
        <v>931</v>
      </c>
      <c r="B72" s="180" t="s">
        <v>661</v>
      </c>
      <c r="C72" s="179" t="s">
        <v>816</v>
      </c>
    </row>
    <row r="73" spans="1:3" ht="123" customHeight="1">
      <c r="A73" s="178">
        <v>931</v>
      </c>
      <c r="B73" s="180" t="s">
        <v>817</v>
      </c>
      <c r="C73" s="180" t="s">
        <v>818</v>
      </c>
    </row>
    <row r="74" spans="1:3" ht="121.5">
      <c r="A74" s="166" t="s">
        <v>515</v>
      </c>
      <c r="B74" s="185" t="s">
        <v>688</v>
      </c>
      <c r="C74" s="183" t="s">
        <v>689</v>
      </c>
    </row>
    <row r="75" spans="1:3" ht="101.25">
      <c r="A75" s="166" t="s">
        <v>515</v>
      </c>
      <c r="B75" s="186" t="s">
        <v>819</v>
      </c>
      <c r="C75" s="163" t="s">
        <v>820</v>
      </c>
    </row>
    <row r="76" spans="1:3" ht="154.5" customHeight="1">
      <c r="A76" s="166" t="s">
        <v>515</v>
      </c>
      <c r="B76" s="186" t="s">
        <v>821</v>
      </c>
      <c r="C76" s="163" t="s">
        <v>822</v>
      </c>
    </row>
    <row r="77" spans="1:3" ht="121.5">
      <c r="A77" s="166" t="s">
        <v>515</v>
      </c>
      <c r="B77" s="186" t="s">
        <v>823</v>
      </c>
      <c r="C77" s="163" t="s">
        <v>824</v>
      </c>
    </row>
    <row r="78" spans="1:3" ht="101.25">
      <c r="A78" s="166" t="s">
        <v>515</v>
      </c>
      <c r="B78" s="186" t="s">
        <v>825</v>
      </c>
      <c r="C78" s="163" t="s">
        <v>826</v>
      </c>
    </row>
    <row r="79" spans="1:3" ht="148.5" customHeight="1">
      <c r="A79" s="166" t="s">
        <v>515</v>
      </c>
      <c r="B79" s="186" t="s">
        <v>827</v>
      </c>
      <c r="C79" s="163" t="s">
        <v>828</v>
      </c>
    </row>
    <row r="80" spans="1:3" ht="94.5" customHeight="1">
      <c r="A80" s="178">
        <v>931</v>
      </c>
      <c r="B80" s="180" t="s">
        <v>690</v>
      </c>
      <c r="C80" s="180" t="s">
        <v>216</v>
      </c>
    </row>
    <row r="81" spans="1:3" ht="60.75">
      <c r="A81" s="178">
        <v>931</v>
      </c>
      <c r="B81" s="180" t="s">
        <v>730</v>
      </c>
      <c r="C81" s="163" t="s">
        <v>731</v>
      </c>
    </row>
    <row r="82" spans="1:3" ht="40.5">
      <c r="A82" s="178">
        <v>931</v>
      </c>
      <c r="B82" s="180" t="s">
        <v>734</v>
      </c>
      <c r="C82" s="179" t="s">
        <v>735</v>
      </c>
    </row>
    <row r="83" spans="1:3" ht="36.75" customHeight="1">
      <c r="A83" s="178">
        <v>931</v>
      </c>
      <c r="B83" s="180" t="s">
        <v>736</v>
      </c>
      <c r="C83" s="179" t="s">
        <v>737</v>
      </c>
    </row>
    <row r="84" spans="1:3" ht="74.25" customHeight="1">
      <c r="A84" s="178">
        <v>931</v>
      </c>
      <c r="B84" s="180" t="s">
        <v>829</v>
      </c>
      <c r="C84" s="179" t="s">
        <v>830</v>
      </c>
    </row>
    <row r="85" spans="1:3" ht="40.5">
      <c r="A85" s="178">
        <v>931</v>
      </c>
      <c r="B85" s="180" t="s">
        <v>831</v>
      </c>
      <c r="C85" s="179" t="s">
        <v>832</v>
      </c>
    </row>
    <row r="86" spans="1:3" s="187" customFormat="1" ht="40.5">
      <c r="A86" s="155">
        <v>933</v>
      </c>
      <c r="B86" s="177"/>
      <c r="C86" s="181" t="s">
        <v>833</v>
      </c>
    </row>
    <row r="87" spans="1:3" s="187" customFormat="1" ht="78.75" customHeight="1">
      <c r="A87" s="178">
        <v>933</v>
      </c>
      <c r="B87" s="180" t="s">
        <v>834</v>
      </c>
      <c r="C87" s="179" t="s">
        <v>835</v>
      </c>
    </row>
    <row r="88" spans="1:3" s="187" customFormat="1" ht="54.75" customHeight="1">
      <c r="A88" s="178">
        <v>933</v>
      </c>
      <c r="B88" s="180" t="s">
        <v>684</v>
      </c>
      <c r="C88" s="179" t="s">
        <v>836</v>
      </c>
    </row>
    <row r="89" spans="1:3" s="187" customFormat="1" ht="40.5">
      <c r="A89" s="178">
        <v>933</v>
      </c>
      <c r="B89" s="180" t="s">
        <v>734</v>
      </c>
      <c r="C89" s="179" t="s">
        <v>735</v>
      </c>
    </row>
    <row r="90" spans="1:3" s="187" customFormat="1" ht="58.5" customHeight="1">
      <c r="A90" s="178">
        <v>933</v>
      </c>
      <c r="B90" s="180" t="s">
        <v>837</v>
      </c>
      <c r="C90" s="179" t="s">
        <v>838</v>
      </c>
    </row>
    <row r="91" spans="1:3" s="187" customFormat="1" ht="78.75" customHeight="1">
      <c r="A91" s="178">
        <v>933</v>
      </c>
      <c r="B91" s="180" t="s">
        <v>839</v>
      </c>
      <c r="C91" s="179" t="s">
        <v>840</v>
      </c>
    </row>
    <row r="92" spans="1:3" s="187" customFormat="1" ht="78.75" customHeight="1">
      <c r="A92" s="178">
        <v>933</v>
      </c>
      <c r="B92" s="180" t="s">
        <v>841</v>
      </c>
      <c r="C92" s="179" t="s">
        <v>842</v>
      </c>
    </row>
    <row r="93" spans="1:3" s="187" customFormat="1" ht="40.5">
      <c r="A93" s="178">
        <v>933</v>
      </c>
      <c r="B93" s="180" t="s">
        <v>843</v>
      </c>
      <c r="C93" s="179" t="s">
        <v>844</v>
      </c>
    </row>
    <row r="94" spans="1:3" s="187" customFormat="1" ht="121.5" customHeight="1" thickBot="1">
      <c r="A94" s="178">
        <v>933</v>
      </c>
      <c r="B94" s="180" t="s">
        <v>845</v>
      </c>
      <c r="C94" s="179" t="s">
        <v>846</v>
      </c>
    </row>
    <row r="95" spans="1:3" s="187" customFormat="1" ht="121.5" customHeight="1" thickBot="1">
      <c r="A95" s="188">
        <v>933</v>
      </c>
      <c r="B95" s="189" t="s">
        <v>847</v>
      </c>
      <c r="C95" s="189" t="s">
        <v>848</v>
      </c>
    </row>
    <row r="96" spans="1:3" s="187" customFormat="1" ht="87" customHeight="1">
      <c r="A96" s="178">
        <v>933</v>
      </c>
      <c r="B96" s="160" t="s">
        <v>849</v>
      </c>
      <c r="C96" s="160" t="s">
        <v>850</v>
      </c>
    </row>
    <row r="97" spans="1:3" s="187" customFormat="1" ht="77.25" customHeight="1">
      <c r="A97" s="178">
        <v>933</v>
      </c>
      <c r="B97" s="180" t="s">
        <v>851</v>
      </c>
      <c r="C97" s="180" t="s">
        <v>852</v>
      </c>
    </row>
    <row r="98" spans="1:3" s="187" customFormat="1" ht="41.25" thickBot="1">
      <c r="A98" s="178">
        <v>933</v>
      </c>
      <c r="B98" s="180" t="s">
        <v>853</v>
      </c>
      <c r="C98" s="179" t="s">
        <v>854</v>
      </c>
    </row>
    <row r="99" spans="1:3" s="187" customFormat="1" ht="96" customHeight="1" thickBot="1">
      <c r="A99" s="190">
        <v>933</v>
      </c>
      <c r="B99" s="190" t="s">
        <v>855</v>
      </c>
      <c r="C99" s="191" t="s">
        <v>856</v>
      </c>
    </row>
    <row r="100" spans="1:3" s="187" customFormat="1" ht="36.75" customHeight="1">
      <c r="A100" s="178">
        <v>933</v>
      </c>
      <c r="B100" s="180" t="s">
        <v>857</v>
      </c>
      <c r="C100" s="179" t="s">
        <v>858</v>
      </c>
    </row>
    <row r="101" spans="1:3" s="187" customFormat="1" ht="93" customHeight="1">
      <c r="A101" s="178">
        <v>933</v>
      </c>
      <c r="B101" s="180" t="s">
        <v>859</v>
      </c>
      <c r="C101" s="179" t="s">
        <v>860</v>
      </c>
    </row>
    <row r="102" spans="1:3" s="187" customFormat="1" ht="61.5" thickBot="1">
      <c r="A102" s="178">
        <v>933</v>
      </c>
      <c r="B102" s="180" t="s">
        <v>861</v>
      </c>
      <c r="C102" s="180" t="s">
        <v>862</v>
      </c>
    </row>
    <row r="103" spans="1:3" s="187" customFormat="1" ht="61.5" thickBot="1">
      <c r="A103" s="188">
        <v>933</v>
      </c>
      <c r="B103" s="189" t="s">
        <v>863</v>
      </c>
      <c r="C103" s="189" t="s">
        <v>864</v>
      </c>
    </row>
    <row r="104" spans="1:3" s="187" customFormat="1" ht="84.75" customHeight="1">
      <c r="A104" s="178">
        <v>933</v>
      </c>
      <c r="B104" s="180" t="s">
        <v>865</v>
      </c>
      <c r="C104" s="179" t="s">
        <v>866</v>
      </c>
    </row>
    <row r="105" spans="1:3" s="187" customFormat="1" ht="40.5">
      <c r="A105" s="178">
        <v>933</v>
      </c>
      <c r="B105" s="180" t="s">
        <v>867</v>
      </c>
      <c r="C105" s="179" t="s">
        <v>868</v>
      </c>
    </row>
    <row r="106" spans="1:3" s="187" customFormat="1" ht="40.5">
      <c r="A106" s="178">
        <v>933</v>
      </c>
      <c r="B106" s="180" t="s">
        <v>869</v>
      </c>
      <c r="C106" s="179" t="s">
        <v>870</v>
      </c>
    </row>
    <row r="107" spans="1:3" s="187" customFormat="1" ht="95.25" customHeight="1">
      <c r="A107" s="178">
        <v>933</v>
      </c>
      <c r="B107" s="180" t="s">
        <v>871</v>
      </c>
      <c r="C107" s="179" t="s">
        <v>872</v>
      </c>
    </row>
    <row r="108" spans="1:3" s="187" customFormat="1" ht="40.5">
      <c r="A108" s="178">
        <v>933</v>
      </c>
      <c r="B108" s="180" t="s">
        <v>873</v>
      </c>
      <c r="C108" s="179" t="s">
        <v>874</v>
      </c>
    </row>
    <row r="109" spans="1:3" s="187" customFormat="1" ht="60.75">
      <c r="A109" s="178">
        <v>933</v>
      </c>
      <c r="B109" s="180" t="s">
        <v>875</v>
      </c>
      <c r="C109" s="179" t="s">
        <v>876</v>
      </c>
    </row>
    <row r="110" spans="1:3" s="187" customFormat="1" ht="129" customHeight="1">
      <c r="A110" s="178">
        <v>933</v>
      </c>
      <c r="B110" s="180" t="s">
        <v>877</v>
      </c>
      <c r="C110" s="179" t="s">
        <v>878</v>
      </c>
    </row>
    <row r="111" spans="1:3" s="187" customFormat="1" ht="41.25" thickBot="1">
      <c r="A111" s="178">
        <v>933</v>
      </c>
      <c r="B111" s="180" t="s">
        <v>879</v>
      </c>
      <c r="C111" s="179" t="s">
        <v>880</v>
      </c>
    </row>
    <row r="112" spans="1:3" s="193" customFormat="1" ht="81.75" thickBot="1">
      <c r="A112" s="188">
        <v>933</v>
      </c>
      <c r="B112" s="192" t="s">
        <v>881</v>
      </c>
      <c r="C112" s="192" t="s">
        <v>882</v>
      </c>
    </row>
    <row r="113" spans="1:3" s="193" customFormat="1" ht="81.75" thickBot="1">
      <c r="A113" s="188">
        <v>933</v>
      </c>
      <c r="B113" s="192" t="s">
        <v>883</v>
      </c>
      <c r="C113" s="192" t="s">
        <v>884</v>
      </c>
    </row>
    <row r="114" spans="1:3" s="187" customFormat="1" ht="120" customHeight="1" thickBot="1">
      <c r="A114" s="178">
        <v>933</v>
      </c>
      <c r="B114" s="180" t="s">
        <v>885</v>
      </c>
      <c r="C114" s="179" t="s">
        <v>886</v>
      </c>
    </row>
    <row r="115" spans="1:3" s="193" customFormat="1" ht="120" customHeight="1" thickBot="1">
      <c r="A115" s="188">
        <v>933</v>
      </c>
      <c r="B115" s="192" t="s">
        <v>887</v>
      </c>
      <c r="C115" s="192" t="s">
        <v>888</v>
      </c>
    </row>
    <row r="116" spans="1:3" s="187" customFormat="1" ht="39.75" customHeight="1">
      <c r="A116" s="178">
        <v>933</v>
      </c>
      <c r="B116" s="180" t="s">
        <v>889</v>
      </c>
      <c r="C116" s="179" t="s">
        <v>890</v>
      </c>
    </row>
    <row r="117" spans="1:3" s="187" customFormat="1" ht="97.5" customHeight="1">
      <c r="A117" s="178">
        <v>933</v>
      </c>
      <c r="B117" s="180" t="s">
        <v>891</v>
      </c>
      <c r="C117" s="179" t="s">
        <v>892</v>
      </c>
    </row>
    <row r="118" spans="1:3" s="187" customFormat="1" ht="115.5" customHeight="1">
      <c r="A118" s="178">
        <v>933</v>
      </c>
      <c r="B118" s="180" t="s">
        <v>893</v>
      </c>
      <c r="C118" s="179" t="s">
        <v>894</v>
      </c>
    </row>
    <row r="119" spans="1:3" s="187" customFormat="1" ht="60.75">
      <c r="A119" s="178">
        <v>933</v>
      </c>
      <c r="B119" s="180" t="s">
        <v>895</v>
      </c>
      <c r="C119" s="179" t="s">
        <v>896</v>
      </c>
    </row>
    <row r="120" spans="1:3" s="187" customFormat="1" ht="81">
      <c r="A120" s="178">
        <v>933</v>
      </c>
      <c r="B120" s="180" t="s">
        <v>897</v>
      </c>
      <c r="C120" s="180" t="s">
        <v>898</v>
      </c>
    </row>
    <row r="121" spans="1:3" s="187" customFormat="1" ht="127.5" customHeight="1">
      <c r="A121" s="178">
        <v>933</v>
      </c>
      <c r="B121" s="179" t="s">
        <v>899</v>
      </c>
      <c r="C121" s="179" t="s">
        <v>900</v>
      </c>
    </row>
    <row r="122" spans="1:3" s="187" customFormat="1" ht="106.5" customHeight="1">
      <c r="A122" s="178">
        <v>933</v>
      </c>
      <c r="B122" s="179" t="s">
        <v>901</v>
      </c>
      <c r="C122" s="179" t="s">
        <v>902</v>
      </c>
    </row>
    <row r="123" spans="1:3" s="187" customFormat="1" ht="81">
      <c r="A123" s="178">
        <v>933</v>
      </c>
      <c r="B123" s="179" t="s">
        <v>903</v>
      </c>
      <c r="C123" s="179" t="s">
        <v>904</v>
      </c>
    </row>
    <row r="124" spans="1:3" s="187" customFormat="1" ht="40.5">
      <c r="A124" s="178">
        <v>933</v>
      </c>
      <c r="B124" s="180" t="s">
        <v>905</v>
      </c>
      <c r="C124" s="179" t="s">
        <v>906</v>
      </c>
    </row>
    <row r="125" spans="1:3" s="187" customFormat="1" ht="40.5">
      <c r="A125" s="178">
        <v>933</v>
      </c>
      <c r="B125" s="180" t="s">
        <v>907</v>
      </c>
      <c r="C125" s="179" t="s">
        <v>908</v>
      </c>
    </row>
    <row r="126" spans="1:3" s="187" customFormat="1" ht="40.5">
      <c r="A126" s="178">
        <v>933</v>
      </c>
      <c r="B126" s="180" t="s">
        <v>909</v>
      </c>
      <c r="C126" s="179" t="s">
        <v>910</v>
      </c>
    </row>
    <row r="127" spans="1:3" s="187" customFormat="1" ht="105.75" customHeight="1">
      <c r="A127" s="178">
        <v>933</v>
      </c>
      <c r="B127" s="160" t="s">
        <v>740</v>
      </c>
      <c r="C127" s="194" t="s">
        <v>741</v>
      </c>
    </row>
    <row r="128" spans="1:3" s="187" customFormat="1" ht="93.75" customHeight="1">
      <c r="A128" s="178">
        <v>933</v>
      </c>
      <c r="B128" s="160" t="s">
        <v>742</v>
      </c>
      <c r="C128" s="179" t="s">
        <v>743</v>
      </c>
    </row>
    <row r="129" spans="1:3" ht="81">
      <c r="A129" s="178">
        <v>933</v>
      </c>
      <c r="B129" s="160" t="s">
        <v>744</v>
      </c>
      <c r="C129" s="194" t="s">
        <v>745</v>
      </c>
    </row>
    <row r="130" spans="1:3" ht="76.5" customHeight="1">
      <c r="A130" s="178">
        <v>933</v>
      </c>
      <c r="B130" s="160" t="s">
        <v>746</v>
      </c>
      <c r="C130" s="194" t="s">
        <v>747</v>
      </c>
    </row>
    <row r="131" spans="1:3" ht="75.75" customHeight="1">
      <c r="A131" s="178">
        <v>933</v>
      </c>
      <c r="B131" s="160" t="s">
        <v>748</v>
      </c>
      <c r="C131" s="194" t="s">
        <v>749</v>
      </c>
    </row>
    <row r="132" spans="1:3" ht="74.25" customHeight="1">
      <c r="A132" s="178">
        <v>933</v>
      </c>
      <c r="B132" s="160" t="s">
        <v>750</v>
      </c>
      <c r="C132" s="194" t="s">
        <v>751</v>
      </c>
    </row>
    <row r="133" spans="1:3" ht="76.5" customHeight="1">
      <c r="A133" s="178">
        <v>933</v>
      </c>
      <c r="B133" s="160" t="s">
        <v>752</v>
      </c>
      <c r="C133" s="194" t="s">
        <v>753</v>
      </c>
    </row>
    <row r="134" spans="1:3" ht="99.75" customHeight="1">
      <c r="A134" s="178">
        <v>933</v>
      </c>
      <c r="B134" s="160" t="s">
        <v>756</v>
      </c>
      <c r="C134" s="194" t="s">
        <v>757</v>
      </c>
    </row>
    <row r="135" spans="1:3" ht="103.5" customHeight="1">
      <c r="A135" s="156" t="s">
        <v>510</v>
      </c>
      <c r="B135" s="177"/>
      <c r="C135" s="181" t="s">
        <v>911</v>
      </c>
    </row>
    <row r="136" spans="1:3" ht="144" customHeight="1">
      <c r="A136" s="161" t="s">
        <v>510</v>
      </c>
      <c r="B136" s="180" t="s">
        <v>912</v>
      </c>
      <c r="C136" s="179" t="s">
        <v>913</v>
      </c>
    </row>
    <row r="137" spans="1:3" ht="57" customHeight="1">
      <c r="A137" s="161" t="s">
        <v>510</v>
      </c>
      <c r="B137" s="195" t="s">
        <v>914</v>
      </c>
      <c r="C137" s="183" t="s">
        <v>915</v>
      </c>
    </row>
    <row r="138" spans="1:3" ht="54.75" customHeight="1">
      <c r="A138" s="161" t="s">
        <v>510</v>
      </c>
      <c r="B138" s="195" t="s">
        <v>916</v>
      </c>
      <c r="C138" s="183" t="s">
        <v>836</v>
      </c>
    </row>
    <row r="139" spans="1:3" ht="76.5" customHeight="1">
      <c r="A139" s="161" t="s">
        <v>510</v>
      </c>
      <c r="B139" s="195" t="s">
        <v>917</v>
      </c>
      <c r="C139" s="183" t="s">
        <v>918</v>
      </c>
    </row>
    <row r="140" spans="1:3" ht="144" customHeight="1">
      <c r="A140" s="161" t="s">
        <v>510</v>
      </c>
      <c r="B140" s="180" t="s">
        <v>919</v>
      </c>
      <c r="C140" s="179" t="s">
        <v>920</v>
      </c>
    </row>
    <row r="141" spans="1:3" ht="40.5">
      <c r="A141" s="161" t="s">
        <v>510</v>
      </c>
      <c r="B141" s="180" t="s">
        <v>921</v>
      </c>
      <c r="C141" s="179" t="s">
        <v>922</v>
      </c>
    </row>
    <row r="142" spans="1:3" ht="97.5" customHeight="1">
      <c r="A142" s="161" t="s">
        <v>510</v>
      </c>
      <c r="B142" s="180" t="s">
        <v>730</v>
      </c>
      <c r="C142" s="179" t="s">
        <v>731</v>
      </c>
    </row>
    <row r="143" spans="1:3" ht="40.5">
      <c r="A143" s="161" t="s">
        <v>510</v>
      </c>
      <c r="B143" s="180" t="s">
        <v>734</v>
      </c>
      <c r="C143" s="179" t="s">
        <v>735</v>
      </c>
    </row>
    <row r="144" spans="1:3" ht="39.75" customHeight="1">
      <c r="A144" s="161" t="s">
        <v>510</v>
      </c>
      <c r="B144" s="180" t="s">
        <v>736</v>
      </c>
      <c r="C144" s="179" t="s">
        <v>737</v>
      </c>
    </row>
    <row r="145" spans="1:3" ht="97.5" customHeight="1">
      <c r="A145" s="161" t="s">
        <v>510</v>
      </c>
      <c r="B145" s="180" t="s">
        <v>923</v>
      </c>
      <c r="C145" s="180" t="s">
        <v>924</v>
      </c>
    </row>
    <row r="146" spans="1:3" ht="78" customHeight="1">
      <c r="A146" s="161" t="s">
        <v>510</v>
      </c>
      <c r="B146" s="160" t="s">
        <v>683</v>
      </c>
      <c r="C146" s="160" t="s">
        <v>165</v>
      </c>
    </row>
    <row r="147" spans="1:3" ht="77.25" customHeight="1">
      <c r="A147" s="161" t="s">
        <v>510</v>
      </c>
      <c r="B147" s="160" t="s">
        <v>925</v>
      </c>
      <c r="C147" s="160" t="s">
        <v>926</v>
      </c>
    </row>
    <row r="148" spans="1:3" ht="78" customHeight="1">
      <c r="A148" s="161" t="s">
        <v>510</v>
      </c>
      <c r="B148" s="160" t="s">
        <v>829</v>
      </c>
      <c r="C148" s="160" t="s">
        <v>830</v>
      </c>
    </row>
    <row r="149" spans="1:3" ht="40.5">
      <c r="A149" s="161" t="s">
        <v>510</v>
      </c>
      <c r="B149" s="160" t="s">
        <v>831</v>
      </c>
      <c r="C149" s="160" t="s">
        <v>832</v>
      </c>
    </row>
    <row r="150" spans="1:3" ht="51" customHeight="1">
      <c r="A150" s="259" t="s">
        <v>927</v>
      </c>
      <c r="B150" s="260"/>
      <c r="C150" s="261"/>
    </row>
    <row r="151" spans="1:3" ht="40.5">
      <c r="A151" s="155">
        <v>933</v>
      </c>
      <c r="B151" s="180"/>
      <c r="C151" s="181" t="s">
        <v>928</v>
      </c>
    </row>
    <row r="152" spans="1:3" ht="39.75" customHeight="1">
      <c r="A152" s="178">
        <v>933</v>
      </c>
      <c r="B152" s="196" t="s">
        <v>929</v>
      </c>
      <c r="C152" s="163" t="s">
        <v>930</v>
      </c>
    </row>
  </sheetData>
  <mergeCells count="10">
    <mergeCell ref="A8:C8"/>
    <mergeCell ref="A54:C54"/>
    <mergeCell ref="A67:C67"/>
    <mergeCell ref="A150:C150"/>
    <mergeCell ref="A1:C1"/>
    <mergeCell ref="A2:C2"/>
    <mergeCell ref="A3:C3"/>
    <mergeCell ref="A4:C4"/>
    <mergeCell ref="A5:B5"/>
    <mergeCell ref="C5:C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E10" sqref="E10"/>
    </sheetView>
  </sheetViews>
  <sheetFormatPr defaultRowHeight="12.75"/>
  <cols>
    <col min="1" max="1" width="51.7109375" customWidth="1"/>
    <col min="2" max="2" width="38.7109375" customWidth="1"/>
    <col min="3" max="3" width="23.28515625" customWidth="1"/>
    <col min="4" max="4" width="12.85546875" customWidth="1"/>
    <col min="5" max="5" width="9.7109375" customWidth="1"/>
  </cols>
  <sheetData>
    <row r="1" spans="1:3" ht="18.75">
      <c r="A1" s="268" t="s">
        <v>0</v>
      </c>
      <c r="B1" s="268"/>
      <c r="C1" s="268"/>
    </row>
    <row r="2" spans="1:3" ht="18.75">
      <c r="A2" s="268" t="s">
        <v>1</v>
      </c>
      <c r="B2" s="268"/>
      <c r="C2" s="268"/>
    </row>
    <row r="3" spans="1:3" ht="18.75">
      <c r="A3" s="268" t="s">
        <v>962</v>
      </c>
      <c r="B3" s="268"/>
      <c r="C3" s="268"/>
    </row>
    <row r="4" spans="1:3" ht="18.75">
      <c r="A4" s="229"/>
      <c r="B4" s="229"/>
      <c r="C4" s="230"/>
    </row>
    <row r="5" spans="1:3" ht="33" customHeight="1">
      <c r="A5" s="269" t="s">
        <v>626</v>
      </c>
      <c r="B5" s="269"/>
      <c r="C5" s="269"/>
    </row>
    <row r="6" spans="1:3" ht="18.75" customHeight="1">
      <c r="A6" s="269"/>
      <c r="B6" s="269"/>
      <c r="C6" s="269"/>
    </row>
    <row r="7" spans="1:3" ht="15.75">
      <c r="A7" s="231" t="s">
        <v>2</v>
      </c>
      <c r="B7" s="231" t="s">
        <v>3</v>
      </c>
      <c r="C7" s="232" t="s">
        <v>4</v>
      </c>
    </row>
    <row r="8" spans="1:3" ht="15.75">
      <c r="A8" s="233" t="s">
        <v>5</v>
      </c>
      <c r="B8" s="231" t="s">
        <v>6</v>
      </c>
      <c r="C8" s="289">
        <f>C9+C16+C19+C21+C23+C27+C29+C31+C33+C11</f>
        <v>68320000</v>
      </c>
    </row>
    <row r="9" spans="1:3" ht="15.75">
      <c r="A9" s="234" t="s">
        <v>7</v>
      </c>
      <c r="B9" s="231" t="s">
        <v>8</v>
      </c>
      <c r="C9" s="289">
        <f>C10</f>
        <v>19100000</v>
      </c>
    </row>
    <row r="10" spans="1:3" ht="94.5" customHeight="1">
      <c r="A10" s="235" t="s">
        <v>9</v>
      </c>
      <c r="B10" s="236" t="s">
        <v>10</v>
      </c>
      <c r="C10" s="290">
        <v>19100000</v>
      </c>
    </row>
    <row r="11" spans="1:3" ht="35.450000000000003" customHeight="1">
      <c r="A11" s="237" t="s">
        <v>398</v>
      </c>
      <c r="B11" s="238" t="s">
        <v>399</v>
      </c>
      <c r="C11" s="289">
        <f>C12+C13+C14+C15</f>
        <v>10174000</v>
      </c>
    </row>
    <row r="12" spans="1:3" ht="47.25">
      <c r="A12" s="239" t="s">
        <v>400</v>
      </c>
      <c r="B12" s="240" t="s">
        <v>401</v>
      </c>
      <c r="C12" s="290">
        <v>3365000</v>
      </c>
    </row>
    <row r="13" spans="1:3" ht="63">
      <c r="A13" s="239" t="s">
        <v>402</v>
      </c>
      <c r="B13" s="240" t="s">
        <v>403</v>
      </c>
      <c r="C13" s="290">
        <v>109000</v>
      </c>
    </row>
    <row r="14" spans="1:3" ht="63">
      <c r="A14" s="239" t="s">
        <v>404</v>
      </c>
      <c r="B14" s="240" t="s">
        <v>405</v>
      </c>
      <c r="C14" s="290">
        <v>6570000</v>
      </c>
    </row>
    <row r="15" spans="1:3" ht="52.15" customHeight="1">
      <c r="A15" s="239" t="s">
        <v>406</v>
      </c>
      <c r="B15" s="240" t="s">
        <v>407</v>
      </c>
      <c r="C15" s="290">
        <v>130000</v>
      </c>
    </row>
    <row r="16" spans="1:3" ht="15.75">
      <c r="A16" s="234" t="s">
        <v>11</v>
      </c>
      <c r="B16" s="231" t="s">
        <v>12</v>
      </c>
      <c r="C16" s="289">
        <f>C17+C18</f>
        <v>3160000</v>
      </c>
    </row>
    <row r="17" spans="1:3" ht="36" customHeight="1">
      <c r="A17" s="241" t="s">
        <v>214</v>
      </c>
      <c r="B17" s="242" t="s">
        <v>13</v>
      </c>
      <c r="C17" s="290">
        <v>3000000</v>
      </c>
    </row>
    <row r="18" spans="1:3" ht="20.45" customHeight="1">
      <c r="A18" s="241" t="s">
        <v>14</v>
      </c>
      <c r="B18" s="242" t="s">
        <v>15</v>
      </c>
      <c r="C18" s="290">
        <v>160000</v>
      </c>
    </row>
    <row r="19" spans="1:3" ht="19.899999999999999" customHeight="1">
      <c r="A19" s="234" t="s">
        <v>16</v>
      </c>
      <c r="B19" s="231" t="s">
        <v>17</v>
      </c>
      <c r="C19" s="289">
        <f>C20</f>
        <v>15500000</v>
      </c>
    </row>
    <row r="20" spans="1:3" ht="31.5">
      <c r="A20" s="241" t="s">
        <v>18</v>
      </c>
      <c r="B20" s="242" t="s">
        <v>19</v>
      </c>
      <c r="C20" s="290">
        <v>15500000</v>
      </c>
    </row>
    <row r="21" spans="1:3" ht="15.75">
      <c r="A21" s="234" t="s">
        <v>20</v>
      </c>
      <c r="B21" s="231" t="s">
        <v>21</v>
      </c>
      <c r="C21" s="289">
        <f>C22</f>
        <v>5000000</v>
      </c>
    </row>
    <row r="22" spans="1:3" ht="63">
      <c r="A22" s="241" t="s">
        <v>22</v>
      </c>
      <c r="B22" s="242" t="s">
        <v>23</v>
      </c>
      <c r="C22" s="290">
        <v>5000000</v>
      </c>
    </row>
    <row r="23" spans="1:3" ht="63">
      <c r="A23" s="234" t="s">
        <v>24</v>
      </c>
      <c r="B23" s="231" t="s">
        <v>25</v>
      </c>
      <c r="C23" s="289">
        <f>C24+C25+C26</f>
        <v>5260000</v>
      </c>
    </row>
    <row r="24" spans="1:3" ht="94.5">
      <c r="A24" s="241" t="s">
        <v>163</v>
      </c>
      <c r="B24" s="242" t="s">
        <v>337</v>
      </c>
      <c r="C24" s="290">
        <v>5000000</v>
      </c>
    </row>
    <row r="25" spans="1:3" ht="45.75" customHeight="1">
      <c r="A25" s="235" t="s">
        <v>338</v>
      </c>
      <c r="B25" s="242" t="s">
        <v>339</v>
      </c>
      <c r="C25" s="290">
        <v>160000</v>
      </c>
    </row>
    <row r="26" spans="1:3" ht="110.25">
      <c r="A26" s="235" t="s">
        <v>340</v>
      </c>
      <c r="B26" s="242" t="s">
        <v>341</v>
      </c>
      <c r="C26" s="290">
        <v>100000</v>
      </c>
    </row>
    <row r="27" spans="1:3" ht="31.9" customHeight="1">
      <c r="A27" s="234" t="s">
        <v>342</v>
      </c>
      <c r="B27" s="231" t="s">
        <v>343</v>
      </c>
      <c r="C27" s="289">
        <f>C28</f>
        <v>70000</v>
      </c>
    </row>
    <row r="28" spans="1:3" ht="31.5">
      <c r="A28" s="241" t="s">
        <v>164</v>
      </c>
      <c r="B28" s="242" t="s">
        <v>344</v>
      </c>
      <c r="C28" s="290">
        <v>70000</v>
      </c>
    </row>
    <row r="29" spans="1:3" ht="30.75" customHeight="1">
      <c r="A29" s="243" t="s">
        <v>345</v>
      </c>
      <c r="B29" s="231" t="s">
        <v>346</v>
      </c>
      <c r="C29" s="289">
        <f>C30</f>
        <v>9000000</v>
      </c>
    </row>
    <row r="30" spans="1:3" ht="53.45" customHeight="1">
      <c r="A30" s="244" t="s">
        <v>165</v>
      </c>
      <c r="B30" s="245" t="s">
        <v>347</v>
      </c>
      <c r="C30" s="290">
        <v>9000000</v>
      </c>
    </row>
    <row r="31" spans="1:3" ht="38.450000000000003" customHeight="1">
      <c r="A31" s="234" t="s">
        <v>348</v>
      </c>
      <c r="B31" s="231" t="s">
        <v>349</v>
      </c>
      <c r="C31" s="289">
        <f>C32</f>
        <v>300000</v>
      </c>
    </row>
    <row r="32" spans="1:3" ht="79.5" customHeight="1">
      <c r="A32" s="241" t="s">
        <v>216</v>
      </c>
      <c r="B32" s="242" t="s">
        <v>350</v>
      </c>
      <c r="C32" s="290">
        <v>300000</v>
      </c>
    </row>
    <row r="33" spans="1:3" ht="36" customHeight="1">
      <c r="A33" s="234" t="s">
        <v>351</v>
      </c>
      <c r="B33" s="231" t="s">
        <v>352</v>
      </c>
      <c r="C33" s="289">
        <f>C34+C35+C36+C37+C39+C38</f>
        <v>756000</v>
      </c>
    </row>
    <row r="34" spans="1:3" ht="31.5">
      <c r="A34" s="241" t="s">
        <v>215</v>
      </c>
      <c r="B34" s="242" t="s">
        <v>353</v>
      </c>
      <c r="C34" s="290">
        <v>19000</v>
      </c>
    </row>
    <row r="35" spans="1:3" ht="33.75" customHeight="1">
      <c r="A35" s="241" t="s">
        <v>354</v>
      </c>
      <c r="B35" s="242" t="s">
        <v>355</v>
      </c>
      <c r="C35" s="290">
        <v>40000</v>
      </c>
    </row>
    <row r="36" spans="1:3" ht="82.5" customHeight="1">
      <c r="A36" s="241" t="s">
        <v>356</v>
      </c>
      <c r="B36" s="242" t="s">
        <v>357</v>
      </c>
      <c r="C36" s="290">
        <v>15000</v>
      </c>
    </row>
    <row r="37" spans="1:3" ht="82.5" customHeight="1">
      <c r="A37" s="241" t="s">
        <v>358</v>
      </c>
      <c r="B37" s="242" t="s">
        <v>359</v>
      </c>
      <c r="C37" s="290">
        <v>40000</v>
      </c>
    </row>
    <row r="38" spans="1:3" ht="60.6" customHeight="1">
      <c r="A38" s="239" t="s">
        <v>146</v>
      </c>
      <c r="B38" s="246" t="s">
        <v>147</v>
      </c>
      <c r="C38" s="290">
        <v>260000</v>
      </c>
    </row>
    <row r="39" spans="1:3" ht="16.5" customHeight="1">
      <c r="A39" s="241" t="s">
        <v>360</v>
      </c>
      <c r="B39" s="242" t="s">
        <v>361</v>
      </c>
      <c r="C39" s="290">
        <v>382000</v>
      </c>
    </row>
    <row r="40" spans="1:3" ht="33" customHeight="1">
      <c r="A40" s="234" t="s">
        <v>362</v>
      </c>
      <c r="B40" s="231" t="s">
        <v>363</v>
      </c>
      <c r="C40" s="291">
        <f>C41+C44+C48+C76</f>
        <v>671624100</v>
      </c>
    </row>
    <row r="41" spans="1:3" ht="49.5" customHeight="1">
      <c r="A41" s="234" t="s">
        <v>364</v>
      </c>
      <c r="B41" s="231" t="s">
        <v>365</v>
      </c>
      <c r="C41" s="291">
        <f>C42+C43</f>
        <v>75816000</v>
      </c>
    </row>
    <row r="42" spans="1:3" ht="49.15" customHeight="1">
      <c r="A42" s="241" t="s">
        <v>366</v>
      </c>
      <c r="B42" s="242" t="s">
        <v>367</v>
      </c>
      <c r="C42" s="292">
        <v>73669000</v>
      </c>
    </row>
    <row r="43" spans="1:3" ht="49.5" customHeight="1">
      <c r="A43" s="241" t="s">
        <v>368</v>
      </c>
      <c r="B43" s="242" t="s">
        <v>369</v>
      </c>
      <c r="C43" s="292">
        <v>2147000</v>
      </c>
    </row>
    <row r="44" spans="1:3" ht="63.75" customHeight="1">
      <c r="A44" s="234" t="s">
        <v>370</v>
      </c>
      <c r="B44" s="231" t="s">
        <v>371</v>
      </c>
      <c r="C44" s="291">
        <f>C45+C46+C47</f>
        <v>56897200</v>
      </c>
    </row>
    <row r="45" spans="1:3" ht="51.75" customHeight="1">
      <c r="A45" s="241" t="s">
        <v>139</v>
      </c>
      <c r="B45" s="242" t="s">
        <v>372</v>
      </c>
      <c r="C45" s="292">
        <v>0</v>
      </c>
    </row>
    <row r="46" spans="1:3" ht="51.75" customHeight="1">
      <c r="A46" s="241" t="s">
        <v>373</v>
      </c>
      <c r="B46" s="242" t="s">
        <v>374</v>
      </c>
      <c r="C46" s="292">
        <v>36612600</v>
      </c>
    </row>
    <row r="47" spans="1:3" ht="36" customHeight="1">
      <c r="A47" s="244" t="s">
        <v>141</v>
      </c>
      <c r="B47" s="242" t="s">
        <v>140</v>
      </c>
      <c r="C47" s="292">
        <v>20284600</v>
      </c>
    </row>
    <row r="48" spans="1:3" ht="48.75" customHeight="1">
      <c r="A48" s="234" t="s">
        <v>376</v>
      </c>
      <c r="B48" s="231" t="s">
        <v>377</v>
      </c>
      <c r="C48" s="291">
        <f>C49+C50+C51+C52+C53+C54+C55+C56+C57+C58+C59+C60+C61+C62+C63+C64+C65+C66+C67+C68+C69+C70+C71+C72+C73+C74+C75</f>
        <v>538841400</v>
      </c>
    </row>
    <row r="49" spans="1:3" ht="52.5" customHeight="1">
      <c r="A49" s="241" t="s">
        <v>378</v>
      </c>
      <c r="B49" s="242" t="s">
        <v>379</v>
      </c>
      <c r="C49" s="292">
        <v>17500000</v>
      </c>
    </row>
    <row r="50" spans="1:3" ht="47.25">
      <c r="A50" s="241" t="s">
        <v>380</v>
      </c>
      <c r="B50" s="242" t="s">
        <v>375</v>
      </c>
      <c r="C50" s="292">
        <v>9187300</v>
      </c>
    </row>
    <row r="51" spans="1:3" ht="49.5" customHeight="1">
      <c r="A51" s="241" t="s">
        <v>381</v>
      </c>
      <c r="B51" s="242" t="s">
        <v>375</v>
      </c>
      <c r="C51" s="292">
        <v>17871700</v>
      </c>
    </row>
    <row r="52" spans="1:3" ht="61.15" customHeight="1">
      <c r="A52" s="241" t="s">
        <v>963</v>
      </c>
      <c r="B52" s="242" t="s">
        <v>382</v>
      </c>
      <c r="C52" s="292">
        <v>21744500</v>
      </c>
    </row>
    <row r="53" spans="1:3" ht="63.75" customHeight="1">
      <c r="A53" s="241" t="s">
        <v>964</v>
      </c>
      <c r="B53" s="242" t="s">
        <v>375</v>
      </c>
      <c r="C53" s="292">
        <v>24913500</v>
      </c>
    </row>
    <row r="54" spans="1:3" ht="47.25" customHeight="1">
      <c r="A54" s="241" t="s">
        <v>383</v>
      </c>
      <c r="B54" s="242" t="s">
        <v>384</v>
      </c>
      <c r="C54" s="292">
        <v>98964300</v>
      </c>
    </row>
    <row r="55" spans="1:3" ht="48.75" customHeight="1">
      <c r="A55" s="241" t="s">
        <v>385</v>
      </c>
      <c r="B55" s="242" t="s">
        <v>386</v>
      </c>
      <c r="C55" s="292">
        <v>11700000</v>
      </c>
    </row>
    <row r="56" spans="1:3" ht="112.5" customHeight="1">
      <c r="A56" s="244" t="s">
        <v>965</v>
      </c>
      <c r="B56" s="242" t="s">
        <v>375</v>
      </c>
      <c r="C56" s="292">
        <v>1499200</v>
      </c>
    </row>
    <row r="57" spans="1:3" ht="110.25">
      <c r="A57" s="241" t="s">
        <v>387</v>
      </c>
      <c r="B57" s="242" t="s">
        <v>375</v>
      </c>
      <c r="C57" s="292">
        <v>35838100</v>
      </c>
    </row>
    <row r="58" spans="1:3" ht="33" customHeight="1">
      <c r="A58" s="241" t="s">
        <v>388</v>
      </c>
      <c r="B58" s="242" t="s">
        <v>389</v>
      </c>
      <c r="C58" s="292">
        <v>179123700</v>
      </c>
    </row>
    <row r="59" spans="1:3" ht="46.5" customHeight="1">
      <c r="A59" s="241" t="s">
        <v>390</v>
      </c>
      <c r="B59" s="242" t="s">
        <v>391</v>
      </c>
      <c r="C59" s="292"/>
    </row>
    <row r="60" spans="1:3" ht="47.25">
      <c r="A60" s="241" t="s">
        <v>392</v>
      </c>
      <c r="B60" s="242" t="s">
        <v>391</v>
      </c>
      <c r="C60" s="292">
        <v>22409800</v>
      </c>
    </row>
    <row r="61" spans="1:3" ht="47.25">
      <c r="A61" s="241" t="s">
        <v>394</v>
      </c>
      <c r="B61" s="242" t="s">
        <v>393</v>
      </c>
      <c r="C61" s="292">
        <v>337700</v>
      </c>
    </row>
    <row r="62" spans="1:3" ht="48.75" customHeight="1">
      <c r="A62" s="241" t="s">
        <v>395</v>
      </c>
      <c r="B62" s="242" t="s">
        <v>375</v>
      </c>
      <c r="C62" s="292">
        <v>286300</v>
      </c>
    </row>
    <row r="63" spans="1:3" ht="81" customHeight="1">
      <c r="A63" s="241" t="s">
        <v>396</v>
      </c>
      <c r="B63" s="242" t="s">
        <v>375</v>
      </c>
      <c r="C63" s="292">
        <v>953700</v>
      </c>
    </row>
    <row r="64" spans="1:3" ht="48.75" customHeight="1">
      <c r="A64" s="241" t="s">
        <v>397</v>
      </c>
      <c r="B64" s="242" t="s">
        <v>375</v>
      </c>
      <c r="C64" s="292">
        <v>2730600</v>
      </c>
    </row>
    <row r="65" spans="1:3" ht="97.5" customHeight="1">
      <c r="A65" s="241" t="s">
        <v>112</v>
      </c>
      <c r="B65" s="242" t="s">
        <v>393</v>
      </c>
      <c r="C65" s="292"/>
    </row>
    <row r="66" spans="1:3" ht="34.5" customHeight="1">
      <c r="A66" s="241" t="s">
        <v>113</v>
      </c>
      <c r="B66" s="242" t="s">
        <v>375</v>
      </c>
      <c r="C66" s="292">
        <v>225100</v>
      </c>
    </row>
    <row r="67" spans="1:3" ht="48" customHeight="1">
      <c r="A67" s="241" t="s">
        <v>114</v>
      </c>
      <c r="B67" s="242" t="s">
        <v>375</v>
      </c>
      <c r="C67" s="292">
        <v>273900</v>
      </c>
    </row>
    <row r="68" spans="1:3" ht="64.5" customHeight="1">
      <c r="A68" s="241" t="s">
        <v>115</v>
      </c>
      <c r="B68" s="242" t="s">
        <v>375</v>
      </c>
      <c r="C68" s="292">
        <v>2072900</v>
      </c>
    </row>
    <row r="69" spans="1:3" ht="84" customHeight="1">
      <c r="A69" s="241" t="s">
        <v>116</v>
      </c>
      <c r="B69" s="245" t="s">
        <v>117</v>
      </c>
      <c r="C69" s="292">
        <v>14195400</v>
      </c>
    </row>
    <row r="70" spans="1:3" ht="48" customHeight="1">
      <c r="A70" s="241" t="s">
        <v>118</v>
      </c>
      <c r="B70" s="242" t="s">
        <v>119</v>
      </c>
      <c r="C70" s="292">
        <v>3327700</v>
      </c>
    </row>
    <row r="71" spans="1:3" ht="57" customHeight="1">
      <c r="A71" s="241" t="s">
        <v>120</v>
      </c>
      <c r="B71" s="242" t="s">
        <v>121</v>
      </c>
      <c r="C71" s="292">
        <v>661500</v>
      </c>
    </row>
    <row r="72" spans="1:3" ht="25.9" customHeight="1">
      <c r="A72" s="244" t="s">
        <v>122</v>
      </c>
      <c r="B72" s="245" t="s">
        <v>148</v>
      </c>
      <c r="C72" s="292">
        <v>65895600</v>
      </c>
    </row>
    <row r="73" spans="1:3" ht="54.6" customHeight="1">
      <c r="A73" s="244" t="s">
        <v>409</v>
      </c>
      <c r="B73" s="242" t="s">
        <v>375</v>
      </c>
      <c r="C73" s="292">
        <v>9500</v>
      </c>
    </row>
    <row r="74" spans="1:3" ht="53.45" customHeight="1">
      <c r="A74" s="244" t="s">
        <v>408</v>
      </c>
      <c r="B74" s="242" t="s">
        <v>375</v>
      </c>
      <c r="C74" s="292">
        <v>5627600</v>
      </c>
    </row>
    <row r="75" spans="1:3" ht="60.6" customHeight="1">
      <c r="A75" s="244" t="s">
        <v>966</v>
      </c>
      <c r="B75" s="242" t="s">
        <v>961</v>
      </c>
      <c r="C75" s="292">
        <v>1491800</v>
      </c>
    </row>
    <row r="76" spans="1:3" ht="60.6" customHeight="1">
      <c r="A76" s="244" t="s">
        <v>627</v>
      </c>
      <c r="B76" s="242" t="s">
        <v>628</v>
      </c>
      <c r="C76" s="292">
        <v>69500</v>
      </c>
    </row>
    <row r="77" spans="1:3" ht="15.75">
      <c r="A77" s="234" t="s">
        <v>123</v>
      </c>
      <c r="B77" s="231"/>
      <c r="C77" s="232">
        <f>C40+C8</f>
        <v>739944100</v>
      </c>
    </row>
  </sheetData>
  <mergeCells count="4">
    <mergeCell ref="A1:C1"/>
    <mergeCell ref="A2:C2"/>
    <mergeCell ref="A3:C3"/>
    <mergeCell ref="A5:C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B3" sqref="B3:C3"/>
    </sheetView>
  </sheetViews>
  <sheetFormatPr defaultRowHeight="12.75"/>
  <cols>
    <col min="2" max="2" width="54.85546875" customWidth="1"/>
    <col min="3" max="3" width="11.42578125" customWidth="1"/>
  </cols>
  <sheetData>
    <row r="1" spans="1:3" ht="15.75">
      <c r="A1" s="59"/>
      <c r="B1" s="270" t="s">
        <v>314</v>
      </c>
      <c r="C1" s="270"/>
    </row>
    <row r="2" spans="1:3" ht="15.75">
      <c r="A2" s="59"/>
      <c r="B2" s="270" t="s">
        <v>315</v>
      </c>
      <c r="C2" s="270"/>
    </row>
    <row r="3" spans="1:3" ht="15.75">
      <c r="A3" s="59"/>
      <c r="B3" s="270" t="s">
        <v>971</v>
      </c>
      <c r="C3" s="270"/>
    </row>
    <row r="4" spans="1:3" ht="43.5" customHeight="1">
      <c r="A4" s="271" t="s">
        <v>207</v>
      </c>
      <c r="B4" s="271"/>
      <c r="C4" s="271"/>
    </row>
    <row r="5" spans="1:3" ht="31.5">
      <c r="A5" s="60" t="s">
        <v>496</v>
      </c>
      <c r="B5" s="61" t="s">
        <v>316</v>
      </c>
      <c r="C5" s="61" t="s">
        <v>317</v>
      </c>
    </row>
    <row r="6" spans="1:3" ht="15.75">
      <c r="A6" s="62"/>
      <c r="B6" s="4">
        <v>2</v>
      </c>
      <c r="C6" s="4">
        <v>3</v>
      </c>
    </row>
    <row r="7" spans="1:3" ht="15.75">
      <c r="A7" s="62">
        <v>1</v>
      </c>
      <c r="B7" s="38" t="s">
        <v>504</v>
      </c>
      <c r="C7" s="4">
        <v>930</v>
      </c>
    </row>
    <row r="8" spans="1:3" ht="31.5">
      <c r="A8" s="62">
        <v>2</v>
      </c>
      <c r="B8" s="38" t="s">
        <v>513</v>
      </c>
      <c r="C8" s="4">
        <v>931</v>
      </c>
    </row>
    <row r="9" spans="1:3" ht="31.5">
      <c r="A9" s="62">
        <v>3</v>
      </c>
      <c r="B9" s="63" t="s">
        <v>318</v>
      </c>
      <c r="C9" s="4">
        <v>932</v>
      </c>
    </row>
    <row r="10" spans="1:3" ht="31.5">
      <c r="A10" s="62">
        <v>4</v>
      </c>
      <c r="B10" s="38" t="s">
        <v>544</v>
      </c>
      <c r="C10" s="4">
        <v>933</v>
      </c>
    </row>
    <row r="11" spans="1:3" ht="47.25">
      <c r="A11" s="62">
        <v>5</v>
      </c>
      <c r="B11" s="80" t="s">
        <v>208</v>
      </c>
      <c r="C11" s="4">
        <v>936</v>
      </c>
    </row>
    <row r="12" spans="1:3" ht="37.5" customHeight="1">
      <c r="A12" s="62">
        <v>6</v>
      </c>
      <c r="B12" s="37" t="s">
        <v>37</v>
      </c>
      <c r="C12" s="4">
        <v>937</v>
      </c>
    </row>
    <row r="13" spans="1:3" ht="47.25">
      <c r="A13" s="62">
        <v>7</v>
      </c>
      <c r="B13" s="37" t="s">
        <v>319</v>
      </c>
      <c r="C13" s="4">
        <v>938</v>
      </c>
    </row>
    <row r="14" spans="1:3" ht="47.25">
      <c r="A14" s="62">
        <v>8</v>
      </c>
      <c r="B14" s="38" t="s">
        <v>320</v>
      </c>
      <c r="C14" s="4">
        <v>939</v>
      </c>
    </row>
    <row r="15" spans="1:3" ht="47.25">
      <c r="A15" s="62">
        <v>9</v>
      </c>
      <c r="B15" s="37" t="s">
        <v>42</v>
      </c>
      <c r="C15" s="4">
        <v>940</v>
      </c>
    </row>
    <row r="16" spans="1:3" ht="47.25">
      <c r="A16" s="62">
        <v>10</v>
      </c>
      <c r="B16" s="37" t="s">
        <v>321</v>
      </c>
      <c r="C16" s="4">
        <v>941</v>
      </c>
    </row>
    <row r="17" spans="1:3" ht="31.5">
      <c r="A17" s="62">
        <v>11</v>
      </c>
      <c r="B17" s="37" t="s">
        <v>322</v>
      </c>
      <c r="C17" s="4">
        <v>942</v>
      </c>
    </row>
    <row r="18" spans="1:3" ht="47.25">
      <c r="A18" s="62">
        <v>12</v>
      </c>
      <c r="B18" s="37" t="s">
        <v>323</v>
      </c>
      <c r="C18" s="4">
        <v>943</v>
      </c>
    </row>
    <row r="19" spans="1:3" ht="47.25">
      <c r="A19" s="62">
        <v>13</v>
      </c>
      <c r="B19" s="37" t="s">
        <v>50</v>
      </c>
      <c r="C19" s="4">
        <v>945</v>
      </c>
    </row>
    <row r="20" spans="1:3" ht="47.25">
      <c r="A20" s="62">
        <v>14</v>
      </c>
      <c r="B20" s="37" t="s">
        <v>324</v>
      </c>
      <c r="C20" s="4">
        <v>946</v>
      </c>
    </row>
    <row r="21" spans="1:3" ht="47.25">
      <c r="A21" s="62">
        <v>15</v>
      </c>
      <c r="B21" s="37" t="s">
        <v>325</v>
      </c>
      <c r="C21" s="4">
        <v>947</v>
      </c>
    </row>
    <row r="22" spans="1:3" ht="47.25">
      <c r="A22" s="62">
        <v>16</v>
      </c>
      <c r="B22" s="37" t="s">
        <v>57</v>
      </c>
      <c r="C22" s="4">
        <v>948</v>
      </c>
    </row>
    <row r="23" spans="1:3" ht="47.25">
      <c r="A23" s="62">
        <v>17</v>
      </c>
      <c r="B23" s="37" t="s">
        <v>326</v>
      </c>
      <c r="C23" s="4">
        <v>949</v>
      </c>
    </row>
    <row r="24" spans="1:3" ht="47.25">
      <c r="A24" s="62">
        <v>18</v>
      </c>
      <c r="B24" s="37" t="s">
        <v>327</v>
      </c>
      <c r="C24" s="4">
        <v>950</v>
      </c>
    </row>
    <row r="25" spans="1:3" ht="47.25">
      <c r="A25" s="62">
        <v>19</v>
      </c>
      <c r="B25" s="37" t="s">
        <v>328</v>
      </c>
      <c r="C25" s="4">
        <v>951</v>
      </c>
    </row>
    <row r="26" spans="1:3" ht="47.25">
      <c r="A26" s="62">
        <v>20</v>
      </c>
      <c r="B26" s="37" t="s">
        <v>329</v>
      </c>
      <c r="C26" s="4">
        <v>952</v>
      </c>
    </row>
    <row r="27" spans="1:3" ht="47.25">
      <c r="A27" s="62">
        <v>21</v>
      </c>
      <c r="B27" s="37" t="s">
        <v>330</v>
      </c>
      <c r="C27" s="4">
        <v>953</v>
      </c>
    </row>
    <row r="28" spans="1:3" ht="47.25">
      <c r="A28" s="62">
        <v>22</v>
      </c>
      <c r="B28" s="37" t="s">
        <v>331</v>
      </c>
      <c r="C28" s="4">
        <v>954</v>
      </c>
    </row>
    <row r="29" spans="1:3" ht="47.25">
      <c r="A29" s="62">
        <v>23</v>
      </c>
      <c r="B29" s="37" t="s">
        <v>332</v>
      </c>
      <c r="C29" s="4">
        <v>955</v>
      </c>
    </row>
    <row r="30" spans="1:3" ht="47.25">
      <c r="A30" s="62">
        <v>24</v>
      </c>
      <c r="B30" s="37" t="s">
        <v>65</v>
      </c>
      <c r="C30" s="4">
        <v>956</v>
      </c>
    </row>
    <row r="31" spans="1:3" ht="47.25">
      <c r="A31" s="62">
        <v>25</v>
      </c>
      <c r="B31" s="37" t="s">
        <v>66</v>
      </c>
      <c r="C31" s="4">
        <v>957</v>
      </c>
    </row>
    <row r="32" spans="1:3" ht="47.25">
      <c r="A32" s="62">
        <v>26</v>
      </c>
      <c r="B32" s="37" t="s">
        <v>333</v>
      </c>
      <c r="C32" s="4">
        <v>958</v>
      </c>
    </row>
    <row r="33" spans="1:3" ht="47.25">
      <c r="A33" s="62">
        <v>27</v>
      </c>
      <c r="B33" s="37" t="s">
        <v>334</v>
      </c>
      <c r="C33" s="4">
        <v>959</v>
      </c>
    </row>
    <row r="34" spans="1:3" ht="31.5">
      <c r="A34" s="62">
        <v>28</v>
      </c>
      <c r="B34" s="37" t="s">
        <v>335</v>
      </c>
      <c r="C34" s="4">
        <v>960</v>
      </c>
    </row>
    <row r="35" spans="1:3" ht="47.25">
      <c r="A35" s="62">
        <v>29</v>
      </c>
      <c r="B35" s="37" t="s">
        <v>336</v>
      </c>
      <c r="C35" s="4">
        <v>961</v>
      </c>
    </row>
    <row r="36" spans="1:3" ht="63">
      <c r="A36" s="62">
        <v>30</v>
      </c>
      <c r="B36" s="37" t="s">
        <v>150</v>
      </c>
      <c r="C36" s="4">
        <v>962</v>
      </c>
    </row>
    <row r="37" spans="1:3" ht="47.25">
      <c r="A37" s="62">
        <v>31</v>
      </c>
      <c r="B37" s="37" t="s">
        <v>151</v>
      </c>
      <c r="C37" s="4">
        <v>963</v>
      </c>
    </row>
    <row r="38" spans="1:3" ht="47.25">
      <c r="A38" s="62">
        <v>32</v>
      </c>
      <c r="B38" s="37" t="s">
        <v>152</v>
      </c>
      <c r="C38" s="4">
        <v>964</v>
      </c>
    </row>
    <row r="39" spans="1:3" ht="47.25">
      <c r="A39" s="62">
        <v>33</v>
      </c>
      <c r="B39" s="37" t="s">
        <v>153</v>
      </c>
      <c r="C39" s="4">
        <v>965</v>
      </c>
    </row>
    <row r="40" spans="1:3" ht="47.25">
      <c r="A40" s="62">
        <v>34</v>
      </c>
      <c r="B40" s="37" t="s">
        <v>154</v>
      </c>
      <c r="C40" s="4">
        <v>966</v>
      </c>
    </row>
    <row r="41" spans="1:3" ht="47.25">
      <c r="A41" s="62">
        <v>35</v>
      </c>
      <c r="B41" s="64" t="s">
        <v>155</v>
      </c>
      <c r="C41" s="4">
        <v>967</v>
      </c>
    </row>
    <row r="42" spans="1:3" ht="63">
      <c r="A42" s="62">
        <v>36</v>
      </c>
      <c r="B42" s="37" t="s">
        <v>156</v>
      </c>
      <c r="C42" s="4">
        <v>968</v>
      </c>
    </row>
    <row r="43" spans="1:3" ht="31.5">
      <c r="A43" s="62">
        <v>37</v>
      </c>
      <c r="B43" s="37" t="s">
        <v>77</v>
      </c>
      <c r="C43" s="4">
        <v>970</v>
      </c>
    </row>
    <row r="44" spans="1:3" ht="31.5">
      <c r="A44" s="62">
        <v>38</v>
      </c>
      <c r="B44" s="37" t="s">
        <v>157</v>
      </c>
      <c r="C44" s="4">
        <v>971</v>
      </c>
    </row>
    <row r="45" spans="1:3" ht="31.5">
      <c r="A45" s="62">
        <v>39</v>
      </c>
      <c r="B45" s="38" t="s">
        <v>158</v>
      </c>
      <c r="C45" s="4">
        <v>972</v>
      </c>
    </row>
    <row r="46" spans="1:3" ht="31.5">
      <c r="A46" s="62">
        <v>40</v>
      </c>
      <c r="B46" s="38" t="s">
        <v>159</v>
      </c>
      <c r="C46" s="4">
        <v>980</v>
      </c>
    </row>
    <row r="47" spans="1:3" ht="63">
      <c r="A47" s="62">
        <v>41</v>
      </c>
      <c r="B47" s="65" t="s">
        <v>160</v>
      </c>
      <c r="C47" s="4">
        <v>981</v>
      </c>
    </row>
    <row r="48" spans="1:3" ht="31.5">
      <c r="A48" s="62">
        <v>42</v>
      </c>
      <c r="B48" s="29" t="s">
        <v>161</v>
      </c>
      <c r="C48" s="4">
        <v>983</v>
      </c>
    </row>
  </sheetData>
  <mergeCells count="4">
    <mergeCell ref="B2:C2"/>
    <mergeCell ref="B3:C3"/>
    <mergeCell ref="A4:C4"/>
    <mergeCell ref="B1:C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="84" zoomScaleNormal="84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76" sqref="D76:F76"/>
    </sheetView>
  </sheetViews>
  <sheetFormatPr defaultRowHeight="12.75"/>
  <cols>
    <col min="2" max="2" width="55.28515625" customWidth="1"/>
    <col min="3" max="3" width="19" customWidth="1"/>
    <col min="4" max="4" width="15.5703125" customWidth="1"/>
    <col min="5" max="5" width="16.140625" customWidth="1"/>
    <col min="6" max="6" width="13.28515625" customWidth="1"/>
  </cols>
  <sheetData>
    <row r="1" spans="1:4" ht="20.25">
      <c r="A1" s="47"/>
      <c r="B1" s="272" t="s">
        <v>85</v>
      </c>
      <c r="C1" s="273"/>
    </row>
    <row r="2" spans="1:4" ht="20.25">
      <c r="A2" s="47"/>
      <c r="B2" s="274" t="s">
        <v>86</v>
      </c>
      <c r="C2" s="274"/>
    </row>
    <row r="3" spans="1:4" ht="18" customHeight="1">
      <c r="A3" s="47"/>
      <c r="B3" s="275" t="s">
        <v>960</v>
      </c>
      <c r="C3" s="275"/>
    </row>
    <row r="4" spans="1:4" ht="32.25" customHeight="1">
      <c r="A4" s="276" t="s">
        <v>209</v>
      </c>
      <c r="B4" s="276"/>
      <c r="C4" s="276"/>
    </row>
    <row r="5" spans="1:4" ht="9.75" customHeight="1">
      <c r="A5" s="276"/>
      <c r="B5" s="276"/>
      <c r="C5" s="276"/>
    </row>
    <row r="6" spans="1:4" ht="18.75" customHeight="1">
      <c r="A6" s="48"/>
      <c r="B6" s="49"/>
      <c r="C6" s="50"/>
    </row>
    <row r="7" spans="1:4" ht="18.75" customHeight="1">
      <c r="A7" s="51" t="s">
        <v>498</v>
      </c>
      <c r="B7" s="52" t="s">
        <v>87</v>
      </c>
      <c r="C7" s="53" t="s">
        <v>88</v>
      </c>
    </row>
    <row r="8" spans="1:4" ht="18.75">
      <c r="A8" s="51" t="s">
        <v>89</v>
      </c>
      <c r="B8" s="54" t="s">
        <v>90</v>
      </c>
      <c r="C8" s="53">
        <f>C9+C10+C11+C13+C16+C17+C14</f>
        <v>29212051.59</v>
      </c>
    </row>
    <row r="9" spans="1:4" ht="56.25">
      <c r="A9" s="55" t="s">
        <v>91</v>
      </c>
      <c r="B9" s="56" t="s">
        <v>92</v>
      </c>
      <c r="C9" s="81"/>
      <c r="D9" s="5"/>
    </row>
    <row r="10" spans="1:4" ht="75">
      <c r="A10" s="55" t="s">
        <v>93</v>
      </c>
      <c r="B10" s="56" t="s">
        <v>94</v>
      </c>
      <c r="C10" s="81">
        <f>'[1]приложение 6 '!L12</f>
        <v>2099748.75</v>
      </c>
      <c r="D10" s="5"/>
    </row>
    <row r="11" spans="1:4" ht="93.75">
      <c r="A11" s="55" t="s">
        <v>95</v>
      </c>
      <c r="B11" s="56" t="s">
        <v>96</v>
      </c>
      <c r="C11" s="81">
        <f>'[1]приложение 6 '!L24</f>
        <v>14487023.27</v>
      </c>
      <c r="D11" s="5"/>
    </row>
    <row r="12" spans="1:4" ht="18.75">
      <c r="A12" s="55" t="s">
        <v>97</v>
      </c>
      <c r="B12" s="56" t="s">
        <v>98</v>
      </c>
      <c r="C12" s="81"/>
      <c r="D12" s="5"/>
    </row>
    <row r="13" spans="1:4" ht="75">
      <c r="A13" s="55" t="s">
        <v>99</v>
      </c>
      <c r="B13" s="56" t="s">
        <v>100</v>
      </c>
      <c r="C13" s="81">
        <f>'[1]приложение 6 '!L111+'[1]приложение 6 '!L867+69500</f>
        <v>7071843.5699999994</v>
      </c>
      <c r="D13" s="5"/>
    </row>
    <row r="14" spans="1:4" ht="37.5">
      <c r="A14" s="55" t="s">
        <v>101</v>
      </c>
      <c r="B14" s="56" t="s">
        <v>102</v>
      </c>
      <c r="C14" s="81"/>
      <c r="D14" s="5"/>
    </row>
    <row r="15" spans="1:4" ht="18.75">
      <c r="A15" s="55" t="s">
        <v>103</v>
      </c>
      <c r="B15" s="56" t="s">
        <v>104</v>
      </c>
      <c r="C15" s="81"/>
      <c r="D15" s="5"/>
    </row>
    <row r="16" spans="1:4" ht="18.75">
      <c r="A16" s="55" t="s">
        <v>105</v>
      </c>
      <c r="B16" s="56" t="s">
        <v>516</v>
      </c>
      <c r="C16" s="81">
        <f>'[1]приложение 6 '!L28</f>
        <v>400000</v>
      </c>
      <c r="D16" s="5"/>
    </row>
    <row r="17" spans="1:4" ht="18.75">
      <c r="A17" s="55" t="s">
        <v>106</v>
      </c>
      <c r="B17" s="56" t="s">
        <v>520</v>
      </c>
      <c r="C17" s="81">
        <f>'[1]приложение 6 '!L30</f>
        <v>5153436</v>
      </c>
      <c r="D17" s="5"/>
    </row>
    <row r="18" spans="1:4" ht="37.5">
      <c r="A18" s="51" t="s">
        <v>107</v>
      </c>
      <c r="B18" s="54" t="s">
        <v>108</v>
      </c>
      <c r="C18" s="79">
        <f>C19+C20+C21+C22</f>
        <v>473697</v>
      </c>
      <c r="D18" s="5"/>
    </row>
    <row r="19" spans="1:4" ht="18.75">
      <c r="A19" s="55" t="s">
        <v>109</v>
      </c>
      <c r="B19" s="56" t="s">
        <v>110</v>
      </c>
      <c r="C19" s="81"/>
      <c r="D19" s="5"/>
    </row>
    <row r="20" spans="1:4" ht="75">
      <c r="A20" s="55" t="s">
        <v>111</v>
      </c>
      <c r="B20" s="56" t="s">
        <v>217</v>
      </c>
      <c r="C20" s="81">
        <f>'[1]приложение 6 '!L46</f>
        <v>473697</v>
      </c>
      <c r="D20" s="5"/>
    </row>
    <row r="21" spans="1:4" ht="18.75">
      <c r="A21" s="55" t="s">
        <v>218</v>
      </c>
      <c r="B21" s="56" t="s">
        <v>219</v>
      </c>
      <c r="C21" s="81"/>
      <c r="D21" s="5"/>
    </row>
    <row r="22" spans="1:4" ht="37.5">
      <c r="A22" s="55" t="s">
        <v>220</v>
      </c>
      <c r="B22" s="56" t="s">
        <v>221</v>
      </c>
      <c r="C22" s="81">
        <v>0</v>
      </c>
      <c r="D22" s="5"/>
    </row>
    <row r="23" spans="1:4" ht="18.75">
      <c r="A23" s="51" t="s">
        <v>222</v>
      </c>
      <c r="B23" s="57" t="s">
        <v>223</v>
      </c>
      <c r="C23" s="79">
        <f>C24+C25+C26+C27+C28+C29+C30+C31+C32</f>
        <v>15149355.6</v>
      </c>
      <c r="D23" s="5"/>
    </row>
    <row r="24" spans="1:4" ht="18.75">
      <c r="A24" s="55" t="s">
        <v>224</v>
      </c>
      <c r="B24" s="58" t="s">
        <v>225</v>
      </c>
      <c r="C24" s="81"/>
      <c r="D24" s="5"/>
    </row>
    <row r="25" spans="1:4" ht="18.75">
      <c r="A25" s="55" t="s">
        <v>226</v>
      </c>
      <c r="B25" s="58" t="s">
        <v>227</v>
      </c>
      <c r="C25" s="81"/>
      <c r="D25" s="5"/>
    </row>
    <row r="26" spans="1:4" ht="18.75">
      <c r="A26" s="55" t="s">
        <v>228</v>
      </c>
      <c r="B26" s="56" t="s">
        <v>229</v>
      </c>
      <c r="C26" s="81"/>
      <c r="D26" s="5"/>
    </row>
    <row r="27" spans="1:4" ht="18.75">
      <c r="A27" s="55" t="s">
        <v>230</v>
      </c>
      <c r="B27" s="56" t="s">
        <v>231</v>
      </c>
      <c r="C27" s="81"/>
      <c r="D27" s="5"/>
    </row>
    <row r="28" spans="1:4" ht="18.75">
      <c r="A28" s="55" t="s">
        <v>232</v>
      </c>
      <c r="B28" s="56" t="s">
        <v>233</v>
      </c>
      <c r="C28" s="81"/>
      <c r="D28" s="5"/>
    </row>
    <row r="29" spans="1:4" ht="18.75">
      <c r="A29" s="55" t="s">
        <v>234</v>
      </c>
      <c r="B29" s="56" t="s">
        <v>235</v>
      </c>
      <c r="C29" s="81"/>
      <c r="D29" s="5"/>
    </row>
    <row r="30" spans="1:4" ht="18.75">
      <c r="A30" s="55" t="s">
        <v>236</v>
      </c>
      <c r="B30" s="56" t="s">
        <v>237</v>
      </c>
      <c r="C30" s="81">
        <f>'[1]приложение 6 '!L48</f>
        <v>10174000</v>
      </c>
      <c r="D30" s="5"/>
    </row>
    <row r="31" spans="1:4" ht="18.75">
      <c r="A31" s="55" t="s">
        <v>144</v>
      </c>
      <c r="B31" s="56" t="s">
        <v>145</v>
      </c>
      <c r="C31" s="81">
        <f>'[1]приложение 6 '!L71</f>
        <v>4965855.5999999996</v>
      </c>
      <c r="D31" s="5"/>
    </row>
    <row r="32" spans="1:4" ht="37.5">
      <c r="A32" s="55" t="s">
        <v>238</v>
      </c>
      <c r="B32" s="56" t="s">
        <v>239</v>
      </c>
      <c r="C32" s="81">
        <f>'[1]приложение 6 '!L50</f>
        <v>9500</v>
      </c>
      <c r="D32" s="5" t="s">
        <v>959</v>
      </c>
    </row>
    <row r="33" spans="1:7" ht="18.75">
      <c r="A33" s="51" t="s">
        <v>240</v>
      </c>
      <c r="B33" s="54" t="s">
        <v>241</v>
      </c>
      <c r="C33" s="79">
        <f>C34+C35</f>
        <v>0</v>
      </c>
      <c r="D33" s="5"/>
    </row>
    <row r="34" spans="1:7" ht="18.75">
      <c r="A34" s="55" t="s">
        <v>242</v>
      </c>
      <c r="B34" s="56" t="s">
        <v>243</v>
      </c>
      <c r="C34" s="81"/>
      <c r="D34" s="5"/>
    </row>
    <row r="35" spans="1:7" ht="37.5">
      <c r="A35" s="55" t="s">
        <v>244</v>
      </c>
      <c r="B35" s="56" t="s">
        <v>245</v>
      </c>
      <c r="C35" s="81"/>
      <c r="D35" s="5"/>
    </row>
    <row r="36" spans="1:7" ht="18.75">
      <c r="A36" s="51" t="s">
        <v>246</v>
      </c>
      <c r="B36" s="54" t="s">
        <v>247</v>
      </c>
      <c r="C36" s="79">
        <f>C37+C38</f>
        <v>0</v>
      </c>
      <c r="D36" s="5"/>
    </row>
    <row r="37" spans="1:7" ht="37.5">
      <c r="A37" s="55" t="s">
        <v>248</v>
      </c>
      <c r="B37" s="56" t="s">
        <v>249</v>
      </c>
      <c r="C37" s="81"/>
      <c r="D37" s="5"/>
    </row>
    <row r="38" spans="1:7" ht="37.5">
      <c r="A38" s="55" t="s">
        <v>250</v>
      </c>
      <c r="B38" s="56" t="s">
        <v>251</v>
      </c>
      <c r="C38" s="81"/>
      <c r="D38" s="5"/>
    </row>
    <row r="39" spans="1:7" ht="18.75">
      <c r="A39" s="51" t="s">
        <v>252</v>
      </c>
      <c r="B39" s="54" t="s">
        <v>253</v>
      </c>
      <c r="C39" s="79">
        <f>C40+C41+C42+C47</f>
        <v>364695887.16000003</v>
      </c>
      <c r="D39" s="5"/>
    </row>
    <row r="40" spans="1:7" ht="18.75">
      <c r="A40" s="55" t="s">
        <v>254</v>
      </c>
      <c r="B40" s="56" t="s">
        <v>38</v>
      </c>
      <c r="C40" s="81">
        <f>'[1]приложение 6 '!L91+'[1]приложение 6 '!L150+'[1]приложение 6 '!L165+'[1]приложение 6 '!L180+'[1]приложение 6 '!L195+'[1]приложение 6 '!L210+'[1]приложение 6 '!L225+'[1]приложение 6 '!L240+'[1]приложение 6 '!L255+'[1]приложение 6 '!L270+'[1]приложение 6 '!L446+'[1]приложение 6 '!L585</f>
        <v>98483235.479999989</v>
      </c>
      <c r="D40" s="5"/>
    </row>
    <row r="41" spans="1:7" ht="18.75">
      <c r="A41" s="55" t="s">
        <v>255</v>
      </c>
      <c r="B41" s="56" t="s">
        <v>56</v>
      </c>
      <c r="C41" s="228">
        <f>'[1]приложение 6 '!L90+'[1]приложение 6 '!L290+'[1]приложение 6 '!L321+'[1]приложение 6 '!L352+'[1]приложение 6 '!L383+'[1]приложение 6 '!L414+'[1]приложение 6 '!L456+'[1]приложение 6 '!L491+'[1]приложение 6 '!L522+'[1]приложение 6 '!L553+'[1]приложение 6 '!L595+'[1]приложение 6 '!L630+'[1]приложение 6 '!L661+'[1]приложение 6 '!L692+'[1]приложение 6 '!L723+'[1]приложение 6 '!L754</f>
        <v>218034440.36000001</v>
      </c>
      <c r="D41" s="5"/>
      <c r="E41" s="5"/>
      <c r="G41" s="5"/>
    </row>
    <row r="42" spans="1:7" ht="18.75">
      <c r="A42" s="55" t="s">
        <v>256</v>
      </c>
      <c r="B42" s="56" t="s">
        <v>472</v>
      </c>
      <c r="C42" s="81">
        <f>'[1]приложение 6 '!L781+'[1]приложение 6 '!L789+'[1]приложение 6 '!L797+'[1]приложение 6 '!L805+'[1]приложение 6 '!L813+'[1]приложение 6 '!L821+'[1]приложение 6 '!L860</f>
        <v>45897400.32</v>
      </c>
      <c r="D42" s="5"/>
    </row>
    <row r="43" spans="1:7" ht="18.75">
      <c r="A43" s="55" t="s">
        <v>257</v>
      </c>
      <c r="B43" s="56" t="s">
        <v>258</v>
      </c>
      <c r="C43" s="81"/>
      <c r="D43" s="5"/>
    </row>
    <row r="44" spans="1:7" ht="37.5">
      <c r="A44" s="55" t="s">
        <v>259</v>
      </c>
      <c r="B44" s="56" t="s">
        <v>260</v>
      </c>
      <c r="C44" s="81"/>
      <c r="D44" s="5"/>
    </row>
    <row r="45" spans="1:7" ht="37.5">
      <c r="A45" s="55" t="s">
        <v>261</v>
      </c>
      <c r="B45" s="56" t="s">
        <v>262</v>
      </c>
      <c r="C45" s="81"/>
      <c r="D45" s="5"/>
    </row>
    <row r="46" spans="1:7" ht="18.75">
      <c r="A46" s="55" t="s">
        <v>263</v>
      </c>
      <c r="B46" s="56" t="s">
        <v>264</v>
      </c>
      <c r="C46" s="81"/>
      <c r="D46" s="5"/>
    </row>
    <row r="47" spans="1:7" ht="18.75">
      <c r="A47" s="55" t="s">
        <v>265</v>
      </c>
      <c r="B47" s="56" t="s">
        <v>266</v>
      </c>
      <c r="C47" s="81">
        <f>'[1]приложение 6 '!L51</f>
        <v>2280811</v>
      </c>
      <c r="D47" s="5"/>
    </row>
    <row r="48" spans="1:7" ht="18.75">
      <c r="A48" s="51" t="s">
        <v>267</v>
      </c>
      <c r="B48" s="54" t="s">
        <v>268</v>
      </c>
      <c r="C48" s="79">
        <f>C49+C50+C51</f>
        <v>17945129.300000001</v>
      </c>
      <c r="D48" s="5"/>
    </row>
    <row r="49" spans="1:5" ht="18.75">
      <c r="A49" s="55" t="s">
        <v>269</v>
      </c>
      <c r="B49" s="56" t="s">
        <v>270</v>
      </c>
      <c r="C49" s="81">
        <f>'[1]приложение 6 '!L828</f>
        <v>16630037.300000001</v>
      </c>
      <c r="D49" s="5"/>
    </row>
    <row r="50" spans="1:5" ht="18.75">
      <c r="A50" s="55" t="s">
        <v>271</v>
      </c>
      <c r="B50" s="56" t="s">
        <v>272</v>
      </c>
      <c r="C50" s="81">
        <v>0</v>
      </c>
      <c r="D50" s="5"/>
    </row>
    <row r="51" spans="1:5" ht="37.5">
      <c r="A51" s="55" t="s">
        <v>273</v>
      </c>
      <c r="B51" s="56" t="s">
        <v>274</v>
      </c>
      <c r="C51" s="81">
        <f>'[1]приложение 6 '!L64+'[1]приложение 6 '!L845</f>
        <v>1315092</v>
      </c>
      <c r="D51" s="5"/>
    </row>
    <row r="52" spans="1:5" ht="18.75">
      <c r="A52" s="51" t="s">
        <v>275</v>
      </c>
      <c r="B52" s="54" t="s">
        <v>556</v>
      </c>
      <c r="C52" s="79">
        <f>C53</f>
        <v>5571266.3799999999</v>
      </c>
      <c r="D52" s="5"/>
    </row>
    <row r="53" spans="1:5" ht="36.75" customHeight="1">
      <c r="A53" s="55" t="s">
        <v>276</v>
      </c>
      <c r="B53" s="56" t="s">
        <v>620</v>
      </c>
      <c r="C53" s="81">
        <f>'[1]приложение 6 '!L75+'[1]приложение 6 '!L78</f>
        <v>5571266.3799999999</v>
      </c>
      <c r="D53" s="5"/>
    </row>
    <row r="54" spans="1:5" ht="37.5" hidden="1">
      <c r="A54" s="55" t="s">
        <v>276</v>
      </c>
      <c r="B54" s="56" t="s">
        <v>277</v>
      </c>
      <c r="C54" s="81" t="e">
        <f>#REF!</f>
        <v>#REF!</v>
      </c>
      <c r="D54" s="5"/>
    </row>
    <row r="55" spans="1:5" ht="18.75">
      <c r="A55" s="51" t="s">
        <v>278</v>
      </c>
      <c r="B55" s="54" t="s">
        <v>279</v>
      </c>
      <c r="C55" s="79">
        <f>C56+C58+C59+C60</f>
        <v>261013110.50999999</v>
      </c>
      <c r="D55" s="5"/>
    </row>
    <row r="56" spans="1:5" ht="18.75">
      <c r="A56" s="55" t="s">
        <v>280</v>
      </c>
      <c r="B56" s="56" t="s">
        <v>533</v>
      </c>
      <c r="C56" s="81">
        <f>'[1]приложение 6 '!L92</f>
        <v>2549400</v>
      </c>
      <c r="D56" s="5"/>
    </row>
    <row r="57" spans="1:5" ht="18.75">
      <c r="A57" s="55" t="s">
        <v>281</v>
      </c>
      <c r="B57" s="56" t="s">
        <v>282</v>
      </c>
      <c r="C57" s="81"/>
      <c r="D57" s="5"/>
    </row>
    <row r="58" spans="1:5" ht="18.75">
      <c r="A58" s="55" t="s">
        <v>283</v>
      </c>
      <c r="B58" s="56" t="s">
        <v>536</v>
      </c>
      <c r="C58" s="81">
        <f>'[1]приложение 6 '!L95+'[1]приложение 6 '!L96+'[1]приложение 6 '!L97+'[1]приложение 6 '!L98+'[1]приложение 6 '!L99+'[1]приложение 6 '!L100+'[1]приложение 6 '!L101+'[1]приложение 6 '!L128</f>
        <v>160884400</v>
      </c>
      <c r="D58" s="5"/>
    </row>
    <row r="59" spans="1:5" ht="18.75">
      <c r="A59" s="55" t="s">
        <v>284</v>
      </c>
      <c r="B59" s="56" t="s">
        <v>285</v>
      </c>
      <c r="C59" s="81">
        <f>'[1]приложение 6 '!L102+'[1]приложение 6 '!L103+'[1]приложение 6 '!L104+'[1]приложение 6 '!L105+'[1]приложение 6 '!L160+'[1]приложение 6 '!L175+'[1]приложение 6 '!L190+'[1]приложение 6 '!L205+'[1]приложение 6 '!L220+'[1]приложение 6 '!L235+'[1]приложение 6 '!L250+'[1]приложение 6 '!L265+'[1]приложение 6 '!L280+'[1]приложение 6 '!L305+'[1]приложение 6 '!L336+'[1]приложение 6 '!L367+'[1]приложение 6 '!L398+'[1]приложение 6 '!L429+'[1]приложение 6 '!L471+'[1]приложение 6 '!L506+'[1]приложение 6 '!L537+'[1]приложение 6 '!L610+'[1]приложение 6 '!L645+'[1]приложение 6 '!L676+'[1]приложение 6 '!L707+'[1]приложение 6 '!L738+'[1]приложение 6 '!L769</f>
        <v>87680400</v>
      </c>
      <c r="D59" s="5"/>
      <c r="E59" s="5"/>
    </row>
    <row r="60" spans="1:5" ht="37.5">
      <c r="A60" s="55" t="s">
        <v>286</v>
      </c>
      <c r="B60" s="56" t="s">
        <v>287</v>
      </c>
      <c r="C60" s="228">
        <v>9898910.5099999998</v>
      </c>
      <c r="D60" s="5"/>
    </row>
    <row r="61" spans="1:5" ht="18.75">
      <c r="A61" s="51" t="s">
        <v>288</v>
      </c>
      <c r="B61" s="54" t="s">
        <v>289</v>
      </c>
      <c r="C61" s="79">
        <f>C62+C64</f>
        <v>3011618.76</v>
      </c>
      <c r="D61" s="5"/>
    </row>
    <row r="62" spans="1:5" ht="18.75">
      <c r="A62" s="55" t="s">
        <v>290</v>
      </c>
      <c r="B62" s="56" t="s">
        <v>291</v>
      </c>
      <c r="C62" s="81">
        <f>'[1]приложение 6 '!L62+'[1]приложение 6 '!L852</f>
        <v>2632728.7599999998</v>
      </c>
      <c r="D62" s="5"/>
    </row>
    <row r="63" spans="1:5" ht="18.75">
      <c r="A63" s="55" t="s">
        <v>292</v>
      </c>
      <c r="B63" s="56" t="s">
        <v>293</v>
      </c>
      <c r="C63" s="81"/>
      <c r="D63" s="5"/>
    </row>
    <row r="64" spans="1:5" ht="37.5">
      <c r="A64" s="55" t="s">
        <v>294</v>
      </c>
      <c r="B64" s="56" t="s">
        <v>530</v>
      </c>
      <c r="C64" s="81">
        <f>'[1]приложение 6 '!L66</f>
        <v>378890</v>
      </c>
      <c r="D64" s="5"/>
    </row>
    <row r="65" spans="1:5" ht="18.75">
      <c r="A65" s="51" t="s">
        <v>295</v>
      </c>
      <c r="B65" s="54" t="s">
        <v>296</v>
      </c>
      <c r="C65" s="79">
        <f>C66+C67+C68</f>
        <v>1417644.8</v>
      </c>
      <c r="D65" s="5"/>
    </row>
    <row r="66" spans="1:5" ht="18.75">
      <c r="A66" s="55" t="s">
        <v>297</v>
      </c>
      <c r="B66" s="56" t="s">
        <v>298</v>
      </c>
      <c r="C66" s="81">
        <f>'[1]приложение 6 '!L68</f>
        <v>1417644.8</v>
      </c>
      <c r="D66" s="5"/>
    </row>
    <row r="67" spans="1:5" ht="18.75">
      <c r="A67" s="55" t="s">
        <v>299</v>
      </c>
      <c r="B67" s="56" t="s">
        <v>300</v>
      </c>
      <c r="C67" s="81"/>
      <c r="D67" s="5"/>
    </row>
    <row r="68" spans="1:5" ht="37.5">
      <c r="A68" s="55" t="s">
        <v>301</v>
      </c>
      <c r="B68" s="56" t="s">
        <v>302</v>
      </c>
      <c r="C68" s="81"/>
      <c r="D68" s="5"/>
    </row>
    <row r="69" spans="1:5" ht="37.5">
      <c r="A69" s="51" t="s">
        <v>303</v>
      </c>
      <c r="B69" s="54" t="s">
        <v>564</v>
      </c>
      <c r="C69" s="79">
        <f>C70</f>
        <v>20149.900000000001</v>
      </c>
      <c r="D69" s="5"/>
    </row>
    <row r="70" spans="1:5" ht="37.5">
      <c r="A70" s="55" t="s">
        <v>304</v>
      </c>
      <c r="B70" s="56" t="s">
        <v>305</v>
      </c>
      <c r="C70" s="81">
        <f>'[1]приложение 6 '!L139</f>
        <v>20149.900000000001</v>
      </c>
      <c r="D70" s="5"/>
    </row>
    <row r="71" spans="1:5" ht="75">
      <c r="A71" s="51" t="s">
        <v>306</v>
      </c>
      <c r="B71" s="54" t="s">
        <v>307</v>
      </c>
      <c r="C71" s="79">
        <f>C72+C73+C74</f>
        <v>41434189</v>
      </c>
      <c r="D71" s="5"/>
    </row>
    <row r="72" spans="1:5" ht="56.25">
      <c r="A72" s="55" t="s">
        <v>308</v>
      </c>
      <c r="B72" s="56" t="s">
        <v>309</v>
      </c>
      <c r="C72" s="81">
        <f>'[1]приложение 6 '!L140</f>
        <v>39892389</v>
      </c>
      <c r="D72" s="5"/>
    </row>
    <row r="73" spans="1:5" ht="18.75">
      <c r="A73" s="55" t="s">
        <v>310</v>
      </c>
      <c r="B73" s="56" t="s">
        <v>311</v>
      </c>
      <c r="C73" s="81"/>
      <c r="D73" s="5"/>
    </row>
    <row r="74" spans="1:5" ht="75">
      <c r="A74" s="55" t="s">
        <v>312</v>
      </c>
      <c r="B74" s="56" t="s">
        <v>313</v>
      </c>
      <c r="C74" s="81">
        <f>'[1]приложение 6 '!L81+'[1]приложение 6 '!L143</f>
        <v>1541800</v>
      </c>
      <c r="D74" s="5"/>
    </row>
    <row r="75" spans="1:5" ht="18.75">
      <c r="A75" s="55"/>
      <c r="B75" s="56"/>
      <c r="C75" s="81"/>
      <c r="D75" s="5"/>
    </row>
    <row r="76" spans="1:5" ht="18.75">
      <c r="A76" s="51"/>
      <c r="B76" s="54" t="s">
        <v>84</v>
      </c>
      <c r="C76" s="79">
        <f>C8+C18+C23+C39+C48+C52+C55+C61+C65+C69+C71</f>
        <v>739944099.99999988</v>
      </c>
      <c r="E76" s="5"/>
    </row>
    <row r="79" spans="1:5">
      <c r="C79" s="5"/>
    </row>
    <row r="80" spans="1:5">
      <c r="C80" s="5"/>
    </row>
  </sheetData>
  <mergeCells count="4">
    <mergeCell ref="B1:C1"/>
    <mergeCell ref="B2:C2"/>
    <mergeCell ref="B3:C3"/>
    <mergeCell ref="A4:C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78"/>
  <sheetViews>
    <sheetView view="pageBreakPreview" zoomScaleNormal="100" zoomScaleSheetLayoutView="160" workbookViewId="0">
      <pane xSplit="2" ySplit="11" topLeftCell="C846" activePane="bottomRight" state="frozen"/>
      <selection pane="topRight" activeCell="C1" sqref="C1"/>
      <selection pane="bottomLeft" activeCell="A12" sqref="A12"/>
      <selection pane="bottomRight" activeCell="B5" sqref="B5:K5"/>
    </sheetView>
  </sheetViews>
  <sheetFormatPr defaultRowHeight="12.75"/>
  <cols>
    <col min="1" max="1" width="6.42578125" customWidth="1"/>
    <col min="2" max="2" width="57.42578125" customWidth="1"/>
    <col min="4" max="4" width="7.140625" customWidth="1"/>
    <col min="5" max="5" width="6.42578125" customWidth="1"/>
    <col min="6" max="8" width="9.140625" style="71" customWidth="1"/>
    <col min="9" max="9" width="10.28515625" style="71" bestFit="1" customWidth="1"/>
    <col min="10" max="10" width="6.42578125" customWidth="1"/>
    <col min="11" max="11" width="0.42578125" hidden="1" customWidth="1"/>
    <col min="12" max="12" width="17.7109375" style="121" customWidth="1"/>
    <col min="13" max="14" width="13.5703125" style="121" hidden="1" customWidth="1"/>
    <col min="15" max="15" width="13.28515625" style="121" hidden="1" customWidth="1"/>
    <col min="16" max="16" width="11.5703125" style="199" hidden="1" customWidth="1"/>
    <col min="17" max="17" width="15.28515625" style="199" hidden="1" customWidth="1"/>
    <col min="18" max="18" width="27.7109375" style="199" hidden="1" customWidth="1"/>
    <col min="19" max="19" width="19.140625" hidden="1" customWidth="1"/>
    <col min="20" max="20" width="14.5703125" hidden="1" customWidth="1"/>
    <col min="21" max="21" width="18.85546875" hidden="1" customWidth="1"/>
    <col min="22" max="22" width="14" hidden="1" customWidth="1"/>
    <col min="23" max="23" width="16.85546875" hidden="1" customWidth="1"/>
    <col min="24" max="24" width="19" hidden="1" customWidth="1"/>
    <col min="25" max="25" width="22.5703125" hidden="1" customWidth="1"/>
    <col min="26" max="26" width="27.42578125" hidden="1" customWidth="1"/>
    <col min="27" max="27" width="23.140625" hidden="1" customWidth="1"/>
    <col min="28" max="28" width="20.140625" hidden="1" customWidth="1"/>
    <col min="29" max="29" width="22.42578125" hidden="1" customWidth="1"/>
    <col min="30" max="30" width="22.5703125" hidden="1" customWidth="1"/>
    <col min="31" max="31" width="16.140625" hidden="1" customWidth="1"/>
    <col min="32" max="32" width="26.7109375" hidden="1" customWidth="1"/>
    <col min="33" max="33" width="0.28515625" customWidth="1"/>
    <col min="34" max="34" width="12.7109375" hidden="1" customWidth="1"/>
    <col min="35" max="35" width="21.140625" hidden="1" customWidth="1"/>
    <col min="36" max="36" width="19.140625" hidden="1" customWidth="1"/>
    <col min="37" max="37" width="19.140625" customWidth="1"/>
    <col min="38" max="38" width="27.140625" customWidth="1"/>
    <col min="39" max="39" width="20.140625" customWidth="1"/>
    <col min="40" max="40" width="15.42578125" customWidth="1"/>
    <col min="41" max="41" width="35.85546875" customWidth="1"/>
    <col min="42" max="42" width="18" customWidth="1"/>
    <col min="43" max="43" width="12.7109375" bestFit="1" customWidth="1"/>
    <col min="44" max="44" width="11.7109375" bestFit="1" customWidth="1"/>
  </cols>
  <sheetData>
    <row r="1" spans="1:37" ht="15.75">
      <c r="A1" s="18"/>
      <c r="B1" s="280" t="s">
        <v>494</v>
      </c>
      <c r="C1" s="280"/>
      <c r="D1" s="280"/>
      <c r="E1" s="280"/>
      <c r="F1" s="280"/>
      <c r="G1" s="280"/>
      <c r="H1" s="280"/>
      <c r="I1" s="280"/>
      <c r="J1" s="280"/>
      <c r="K1" s="280"/>
    </row>
    <row r="2" spans="1:37" ht="15.75">
      <c r="A2" s="18"/>
      <c r="B2" s="281" t="s">
        <v>489</v>
      </c>
      <c r="C2" s="281"/>
      <c r="D2" s="281"/>
      <c r="E2" s="281"/>
      <c r="F2" s="281"/>
      <c r="G2" s="281"/>
      <c r="H2" s="281"/>
      <c r="I2" s="281"/>
      <c r="J2" s="281"/>
      <c r="K2" s="281"/>
    </row>
    <row r="3" spans="1:37" ht="15.75">
      <c r="A3" s="18"/>
      <c r="B3" s="282" t="s">
        <v>972</v>
      </c>
      <c r="C3" s="282"/>
      <c r="D3" s="282"/>
      <c r="E3" s="282"/>
      <c r="F3" s="282"/>
      <c r="G3" s="282"/>
      <c r="H3" s="282"/>
      <c r="I3" s="282"/>
      <c r="J3" s="282"/>
      <c r="K3" s="282"/>
    </row>
    <row r="4" spans="1:37" ht="15.75">
      <c r="A4" s="18"/>
      <c r="B4" s="19"/>
      <c r="C4" s="20"/>
      <c r="D4" s="20"/>
      <c r="E4" s="20"/>
      <c r="F4" s="20"/>
      <c r="G4" s="20"/>
      <c r="H4" s="20"/>
      <c r="I4" s="20"/>
      <c r="J4" s="20"/>
      <c r="K4" s="21"/>
    </row>
    <row r="5" spans="1:37" ht="18.75">
      <c r="A5" s="18"/>
      <c r="B5" s="283" t="s">
        <v>495</v>
      </c>
      <c r="C5" s="283"/>
      <c r="D5" s="283"/>
      <c r="E5" s="283"/>
      <c r="F5" s="283"/>
      <c r="G5" s="283"/>
      <c r="H5" s="283"/>
      <c r="I5" s="283"/>
      <c r="J5" s="283"/>
      <c r="K5" s="283"/>
    </row>
    <row r="6" spans="1:37" ht="18.75">
      <c r="A6" s="18"/>
      <c r="B6" s="283" t="s">
        <v>212</v>
      </c>
      <c r="C6" s="283"/>
      <c r="D6" s="283"/>
      <c r="E6" s="283"/>
      <c r="F6" s="283"/>
      <c r="G6" s="283"/>
      <c r="H6" s="283"/>
      <c r="I6" s="283"/>
      <c r="J6" s="283"/>
      <c r="K6" s="283"/>
    </row>
    <row r="7" spans="1:37" ht="15.75">
      <c r="A7" s="18"/>
      <c r="B7" s="22"/>
      <c r="C7" s="23"/>
      <c r="D7" s="23"/>
      <c r="E7" s="23"/>
      <c r="F7" s="23"/>
      <c r="G7" s="23"/>
      <c r="H7" s="23"/>
      <c r="I7" s="23"/>
      <c r="J7" s="23"/>
      <c r="K7" s="24"/>
    </row>
    <row r="8" spans="1:37" ht="16.5" thickBot="1">
      <c r="A8" s="18"/>
      <c r="B8" s="18"/>
      <c r="C8" s="20"/>
      <c r="D8" s="20"/>
      <c r="E8" s="20"/>
      <c r="F8" s="20"/>
      <c r="G8" s="20"/>
      <c r="H8" s="20"/>
      <c r="I8" s="20"/>
      <c r="J8" s="20"/>
      <c r="K8" s="25"/>
    </row>
    <row r="9" spans="1:37" ht="39" customHeight="1" thickBot="1">
      <c r="A9" s="75" t="s">
        <v>496</v>
      </c>
      <c r="B9" s="76" t="s">
        <v>497</v>
      </c>
      <c r="C9" s="77" t="s">
        <v>498</v>
      </c>
      <c r="D9" s="77" t="s">
        <v>499</v>
      </c>
      <c r="E9" s="77" t="s">
        <v>500</v>
      </c>
      <c r="F9" s="277" t="s">
        <v>501</v>
      </c>
      <c r="G9" s="278"/>
      <c r="H9" s="278"/>
      <c r="I9" s="279"/>
      <c r="J9" s="77" t="s">
        <v>502</v>
      </c>
      <c r="K9" s="110" t="s">
        <v>503</v>
      </c>
      <c r="L9" s="122" t="s">
        <v>213</v>
      </c>
      <c r="M9" s="125" t="s">
        <v>34</v>
      </c>
      <c r="N9" s="125" t="s">
        <v>583</v>
      </c>
      <c r="O9" s="125" t="s">
        <v>592</v>
      </c>
      <c r="P9" s="200" t="s">
        <v>35</v>
      </c>
      <c r="Q9" s="200" t="s">
        <v>26</v>
      </c>
      <c r="R9" s="200" t="s">
        <v>593</v>
      </c>
      <c r="S9" s="126" t="s">
        <v>587</v>
      </c>
      <c r="T9" s="126" t="s">
        <v>588</v>
      </c>
      <c r="U9" s="201" t="s">
        <v>574</v>
      </c>
      <c r="V9" s="138" t="s">
        <v>573</v>
      </c>
      <c r="W9" s="126" t="s">
        <v>27</v>
      </c>
      <c r="X9" s="126" t="s">
        <v>28</v>
      </c>
      <c r="Y9" s="126" t="s">
        <v>29</v>
      </c>
      <c r="Z9" s="126" t="s">
        <v>30</v>
      </c>
      <c r="AA9" s="126" t="s">
        <v>31</v>
      </c>
      <c r="AB9" s="126" t="s">
        <v>584</v>
      </c>
      <c r="AC9" s="126" t="s">
        <v>581</v>
      </c>
      <c r="AD9" s="126" t="s">
        <v>33</v>
      </c>
      <c r="AE9" s="126" t="s">
        <v>582</v>
      </c>
      <c r="AF9" s="126" t="s">
        <v>213</v>
      </c>
    </row>
    <row r="10" spans="1:37">
      <c r="A10" s="26">
        <v>1</v>
      </c>
      <c r="B10" s="26">
        <v>2</v>
      </c>
      <c r="C10" s="27">
        <v>3</v>
      </c>
      <c r="D10" s="27">
        <v>4</v>
      </c>
      <c r="E10" s="27">
        <v>5</v>
      </c>
      <c r="F10" s="27">
        <v>6</v>
      </c>
      <c r="G10" s="27" t="s">
        <v>414</v>
      </c>
      <c r="H10" s="27" t="s">
        <v>415</v>
      </c>
      <c r="I10" s="27" t="s">
        <v>416</v>
      </c>
      <c r="J10" s="27" t="s">
        <v>538</v>
      </c>
      <c r="K10" s="111">
        <v>11</v>
      </c>
      <c r="L10" s="120"/>
      <c r="M10" s="120"/>
      <c r="N10" s="120"/>
      <c r="O10" s="120"/>
      <c r="P10" s="200"/>
      <c r="Q10" s="200"/>
      <c r="R10" s="200"/>
      <c r="S10" s="126"/>
      <c r="T10" s="126"/>
      <c r="U10" s="201"/>
      <c r="V10" s="138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</row>
    <row r="11" spans="1:37" ht="21.6" customHeight="1">
      <c r="A11" s="202">
        <v>1</v>
      </c>
      <c r="B11" s="202" t="s">
        <v>504</v>
      </c>
      <c r="C11" s="203">
        <v>930</v>
      </c>
      <c r="D11" s="203"/>
      <c r="E11" s="203"/>
      <c r="F11" s="203"/>
      <c r="G11" s="203"/>
      <c r="H11" s="203"/>
      <c r="I11" s="203"/>
      <c r="J11" s="203"/>
      <c r="K11" s="204"/>
      <c r="L11" s="205">
        <f>L13+L15+L18</f>
        <v>2099748.75</v>
      </c>
      <c r="M11" s="127">
        <v>0</v>
      </c>
      <c r="N11" s="127"/>
      <c r="O11" s="127"/>
      <c r="P11" s="206"/>
      <c r="Q11" s="207"/>
      <c r="R11" s="207"/>
      <c r="S11" s="127"/>
      <c r="T11" s="127"/>
      <c r="U11" s="208"/>
      <c r="V11" s="138"/>
      <c r="W11" s="126"/>
      <c r="X11" s="126"/>
      <c r="Y11" s="126"/>
      <c r="Z11" s="126"/>
      <c r="AA11" s="126"/>
      <c r="AB11" s="126"/>
      <c r="AC11" s="126"/>
      <c r="AD11" s="126"/>
      <c r="AE11" s="126"/>
      <c r="AF11" s="127">
        <f>L11</f>
        <v>2099748.75</v>
      </c>
    </row>
    <row r="12" spans="1:37" ht="63">
      <c r="A12" s="28"/>
      <c r="B12" s="104" t="s">
        <v>505</v>
      </c>
      <c r="C12" s="30" t="s">
        <v>506</v>
      </c>
      <c r="D12" s="30" t="s">
        <v>507</v>
      </c>
      <c r="E12" s="30" t="s">
        <v>508</v>
      </c>
      <c r="F12" s="36" t="s">
        <v>507</v>
      </c>
      <c r="G12" s="30"/>
      <c r="H12" s="30"/>
      <c r="I12" s="30"/>
      <c r="J12" s="30"/>
      <c r="K12" s="112"/>
      <c r="L12" s="120">
        <f>L13+L15+L17</f>
        <v>2099748.75</v>
      </c>
      <c r="M12" s="126"/>
      <c r="N12" s="126"/>
      <c r="O12" s="126"/>
      <c r="P12" s="206"/>
      <c r="Q12" s="200"/>
      <c r="R12" s="200"/>
      <c r="S12" s="126"/>
      <c r="T12" s="126"/>
      <c r="U12" s="201"/>
      <c r="V12" s="138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</row>
    <row r="13" spans="1:37" ht="31.5">
      <c r="A13" s="28"/>
      <c r="B13" s="106" t="s">
        <v>511</v>
      </c>
      <c r="C13" s="30" t="s">
        <v>506</v>
      </c>
      <c r="D13" s="30" t="s">
        <v>507</v>
      </c>
      <c r="E13" s="30" t="s">
        <v>508</v>
      </c>
      <c r="F13" s="36" t="s">
        <v>507</v>
      </c>
      <c r="G13" s="30"/>
      <c r="H13" s="30"/>
      <c r="I13" s="30"/>
      <c r="J13" s="30" t="s">
        <v>510</v>
      </c>
      <c r="K13" s="112">
        <f>K14</f>
        <v>482136</v>
      </c>
      <c r="L13" s="123">
        <f>L14</f>
        <v>430000</v>
      </c>
      <c r="M13" s="127">
        <v>0</v>
      </c>
      <c r="N13" s="127"/>
      <c r="O13" s="127"/>
      <c r="P13" s="206"/>
      <c r="Q13" s="207"/>
      <c r="R13" s="207"/>
      <c r="S13" s="127"/>
      <c r="T13" s="127"/>
      <c r="U13" s="208"/>
      <c r="V13" s="139"/>
      <c r="W13" s="127"/>
      <c r="X13" s="127"/>
      <c r="Y13" s="127"/>
      <c r="Z13" s="127"/>
      <c r="AA13" s="127"/>
      <c r="AB13" s="127"/>
      <c r="AC13" s="127"/>
      <c r="AD13" s="127"/>
      <c r="AE13" s="127"/>
      <c r="AF13" s="126"/>
    </row>
    <row r="14" spans="1:37" ht="94.5">
      <c r="A14" s="28"/>
      <c r="B14" s="31" t="s">
        <v>931</v>
      </c>
      <c r="C14" s="30" t="s">
        <v>506</v>
      </c>
      <c r="D14" s="30" t="s">
        <v>507</v>
      </c>
      <c r="E14" s="30" t="s">
        <v>508</v>
      </c>
      <c r="F14" s="36" t="s">
        <v>507</v>
      </c>
      <c r="G14" s="30" t="s">
        <v>412</v>
      </c>
      <c r="H14" s="30" t="s">
        <v>545</v>
      </c>
      <c r="I14" s="30" t="s">
        <v>197</v>
      </c>
      <c r="J14" s="30" t="s">
        <v>162</v>
      </c>
      <c r="K14" s="112">
        <v>482136</v>
      </c>
      <c r="L14" s="120">
        <f>M14</f>
        <v>430000</v>
      </c>
      <c r="M14" s="126">
        <v>430000</v>
      </c>
      <c r="N14" s="126"/>
      <c r="O14" s="126"/>
      <c r="P14" s="206"/>
      <c r="Q14" s="200"/>
      <c r="R14" s="200"/>
      <c r="S14" s="126"/>
      <c r="T14" s="126"/>
      <c r="U14" s="201"/>
      <c r="V14" s="138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J14" s="5">
        <f>L12+L24+L28+L30+L35+L39+L43+L111+L867</f>
        <v>30789751.589999996</v>
      </c>
    </row>
    <row r="15" spans="1:37" ht="31.5">
      <c r="A15" s="28"/>
      <c r="B15" s="106" t="s">
        <v>512</v>
      </c>
      <c r="C15" s="30" t="s">
        <v>506</v>
      </c>
      <c r="D15" s="30" t="s">
        <v>507</v>
      </c>
      <c r="E15" s="30" t="s">
        <v>508</v>
      </c>
      <c r="F15" s="36" t="s">
        <v>507</v>
      </c>
      <c r="G15" s="30" t="s">
        <v>410</v>
      </c>
      <c r="H15" s="30" t="s">
        <v>545</v>
      </c>
      <c r="I15" s="30"/>
      <c r="J15" s="30" t="s">
        <v>510</v>
      </c>
      <c r="K15" s="112">
        <f>K16</f>
        <v>437544</v>
      </c>
      <c r="L15" s="120">
        <f>L16</f>
        <v>420000</v>
      </c>
      <c r="M15" s="126">
        <v>0</v>
      </c>
      <c r="N15" s="126"/>
      <c r="O15" s="126"/>
      <c r="P15" s="206"/>
      <c r="Q15" s="200"/>
      <c r="R15" s="200"/>
      <c r="S15" s="126"/>
      <c r="T15" s="126"/>
      <c r="U15" s="201"/>
      <c r="V15" s="138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H15" s="149" t="s">
        <v>89</v>
      </c>
      <c r="AI15" s="5">
        <v>30729751.59</v>
      </c>
      <c r="AJ15" s="5">
        <f>L12+L24+L28+L30+L35+L39+L43+L111+L867</f>
        <v>30789751.589999996</v>
      </c>
      <c r="AK15" s="5">
        <f>AI15-AJ15</f>
        <v>-59999.999999996275</v>
      </c>
    </row>
    <row r="16" spans="1:37" ht="94.5">
      <c r="A16" s="28"/>
      <c r="B16" s="31" t="s">
        <v>931</v>
      </c>
      <c r="C16" s="30" t="s">
        <v>506</v>
      </c>
      <c r="D16" s="30" t="s">
        <v>507</v>
      </c>
      <c r="E16" s="30" t="s">
        <v>508</v>
      </c>
      <c r="F16" s="36" t="s">
        <v>507</v>
      </c>
      <c r="G16" s="30" t="s">
        <v>410</v>
      </c>
      <c r="H16" s="30" t="s">
        <v>545</v>
      </c>
      <c r="I16" s="30" t="s">
        <v>196</v>
      </c>
      <c r="J16" s="30" t="s">
        <v>162</v>
      </c>
      <c r="K16" s="112">
        <v>437544</v>
      </c>
      <c r="L16" s="120">
        <f>M16</f>
        <v>420000</v>
      </c>
      <c r="M16" s="126">
        <v>420000</v>
      </c>
      <c r="N16" s="126"/>
      <c r="O16" s="126"/>
      <c r="P16" s="206"/>
      <c r="Q16" s="200"/>
      <c r="R16" s="200"/>
      <c r="S16" s="126"/>
      <c r="T16" s="126"/>
      <c r="U16" s="201"/>
      <c r="V16" s="138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H16" s="149" t="s">
        <v>111</v>
      </c>
      <c r="AI16" s="5">
        <f>L46</f>
        <v>473697</v>
      </c>
      <c r="AK16" s="5">
        <f>AI16-AJ16</f>
        <v>473697</v>
      </c>
    </row>
    <row r="17" spans="1:44" ht="31.5">
      <c r="A17" s="28"/>
      <c r="B17" s="107" t="s">
        <v>195</v>
      </c>
      <c r="C17" s="30">
        <v>930</v>
      </c>
      <c r="D17" s="32" t="s">
        <v>507</v>
      </c>
      <c r="E17" s="32" t="s">
        <v>508</v>
      </c>
      <c r="F17" s="36" t="s">
        <v>507</v>
      </c>
      <c r="G17" s="30" t="s">
        <v>423</v>
      </c>
      <c r="H17" s="30" t="s">
        <v>545</v>
      </c>
      <c r="I17" s="30"/>
      <c r="J17" s="32" t="s">
        <v>510</v>
      </c>
      <c r="K17" s="112"/>
      <c r="L17" s="120">
        <f>L18</f>
        <v>1249748.75</v>
      </c>
      <c r="M17" s="126"/>
      <c r="N17" s="126"/>
      <c r="O17" s="126"/>
      <c r="P17" s="206"/>
      <c r="Q17" s="200"/>
      <c r="R17" s="200"/>
      <c r="S17" s="126"/>
      <c r="T17" s="126"/>
      <c r="U17" s="201"/>
      <c r="V17" s="138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H17" s="149" t="s">
        <v>222</v>
      </c>
      <c r="AI17" s="5">
        <f>L48+L135</f>
        <v>10174000</v>
      </c>
      <c r="AK17" s="5">
        <f>AI17-AJ17</f>
        <v>10174000</v>
      </c>
    </row>
    <row r="18" spans="1:44" ht="15.75">
      <c r="A18" s="28"/>
      <c r="B18" s="105" t="s">
        <v>504</v>
      </c>
      <c r="C18" s="30" t="s">
        <v>506</v>
      </c>
      <c r="D18" s="32" t="s">
        <v>507</v>
      </c>
      <c r="E18" s="32" t="s">
        <v>508</v>
      </c>
      <c r="F18" s="36" t="s">
        <v>507</v>
      </c>
      <c r="G18" s="30" t="s">
        <v>423</v>
      </c>
      <c r="H18" s="30" t="s">
        <v>545</v>
      </c>
      <c r="I18" s="30"/>
      <c r="J18" s="32"/>
      <c r="K18" s="112"/>
      <c r="L18" s="120">
        <f>L19+L20+L21</f>
        <v>1249748.75</v>
      </c>
      <c r="M18" s="126"/>
      <c r="N18" s="126"/>
      <c r="O18" s="126"/>
      <c r="P18" s="206"/>
      <c r="Q18" s="200"/>
      <c r="R18" s="200"/>
      <c r="S18" s="126"/>
      <c r="T18" s="126"/>
      <c r="U18" s="201"/>
      <c r="V18" s="138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H18" s="149" t="s">
        <v>252</v>
      </c>
      <c r="AI18" s="5">
        <f>L51+L56+L59+L90+L91+L150+L165+L180+L195+L210+L225+L240+L255+L270+L290+L321+L352+L383+L414+L446+L456+L491+L522+L553+L585+L595+L630+L661+L692+L723+L754+L781+L789+L797+L805+L813+L821+L858</f>
        <v>366035241.15999997</v>
      </c>
      <c r="AJ18">
        <v>340770421</v>
      </c>
      <c r="AK18" s="5">
        <f>AI18-AJ18</f>
        <v>25264820.159999967</v>
      </c>
    </row>
    <row r="19" spans="1:44" ht="94.5">
      <c r="A19" s="28"/>
      <c r="B19" s="105" t="s">
        <v>931</v>
      </c>
      <c r="C19" s="30">
        <v>930</v>
      </c>
      <c r="D19" s="30" t="s">
        <v>507</v>
      </c>
      <c r="E19" s="30" t="s">
        <v>508</v>
      </c>
      <c r="F19" s="36" t="s">
        <v>507</v>
      </c>
      <c r="G19" s="30" t="s">
        <v>423</v>
      </c>
      <c r="H19" s="30" t="s">
        <v>545</v>
      </c>
      <c r="I19" s="30" t="s">
        <v>198</v>
      </c>
      <c r="J19" s="30" t="s">
        <v>162</v>
      </c>
      <c r="K19" s="112">
        <v>536740</v>
      </c>
      <c r="L19" s="120">
        <f>M19</f>
        <v>995698.75</v>
      </c>
      <c r="M19" s="126">
        <v>995698.75</v>
      </c>
      <c r="N19" s="126"/>
      <c r="O19" s="126"/>
      <c r="P19" s="206"/>
      <c r="Q19" s="200"/>
      <c r="R19" s="200"/>
      <c r="S19" s="126"/>
      <c r="T19" s="126"/>
      <c r="U19" s="201"/>
      <c r="V19" s="138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H19" s="149" t="s">
        <v>267</v>
      </c>
      <c r="AI19" s="5">
        <f>L64+L828+L844</f>
        <v>17945129.300000001</v>
      </c>
    </row>
    <row r="20" spans="1:44" ht="63">
      <c r="A20" s="28"/>
      <c r="B20" s="31" t="s">
        <v>192</v>
      </c>
      <c r="C20" s="30">
        <v>930</v>
      </c>
      <c r="D20" s="30" t="s">
        <v>507</v>
      </c>
      <c r="E20" s="30" t="s">
        <v>508</v>
      </c>
      <c r="F20" s="36" t="s">
        <v>507</v>
      </c>
      <c r="G20" s="30" t="s">
        <v>423</v>
      </c>
      <c r="H20" s="30" t="s">
        <v>545</v>
      </c>
      <c r="I20" s="30" t="s">
        <v>198</v>
      </c>
      <c r="J20" s="30" t="s">
        <v>555</v>
      </c>
      <c r="K20" s="112"/>
      <c r="L20" s="120">
        <f>M20</f>
        <v>249050</v>
      </c>
      <c r="M20" s="126">
        <v>249050</v>
      </c>
      <c r="N20" s="126"/>
      <c r="O20" s="126"/>
      <c r="P20" s="206"/>
      <c r="Q20" s="200"/>
      <c r="R20" s="200"/>
      <c r="S20" s="126"/>
      <c r="T20" s="126"/>
      <c r="U20" s="201"/>
      <c r="V20" s="138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H20" s="149" t="s">
        <v>275</v>
      </c>
      <c r="AI20" s="5">
        <f>L121</f>
        <v>0</v>
      </c>
    </row>
    <row r="21" spans="1:44" ht="47.25">
      <c r="A21" s="28"/>
      <c r="B21" s="31" t="s">
        <v>193</v>
      </c>
      <c r="C21" s="30">
        <v>930</v>
      </c>
      <c r="D21" s="30" t="s">
        <v>507</v>
      </c>
      <c r="E21" s="30" t="s">
        <v>508</v>
      </c>
      <c r="F21" s="36" t="s">
        <v>507</v>
      </c>
      <c r="G21" s="30" t="s">
        <v>423</v>
      </c>
      <c r="H21" s="30" t="s">
        <v>545</v>
      </c>
      <c r="I21" s="30" t="s">
        <v>198</v>
      </c>
      <c r="J21" s="30" t="s">
        <v>448</v>
      </c>
      <c r="K21" s="112"/>
      <c r="L21" s="120">
        <f>M21</f>
        <v>5000</v>
      </c>
      <c r="M21" s="126">
        <v>5000</v>
      </c>
      <c r="N21" s="126"/>
      <c r="O21" s="126"/>
      <c r="P21" s="206"/>
      <c r="Q21" s="200"/>
      <c r="R21" s="200"/>
      <c r="S21" s="126"/>
      <c r="T21" s="126"/>
      <c r="U21" s="201"/>
      <c r="V21" s="138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H21" s="149" t="s">
        <v>278</v>
      </c>
      <c r="AI21" s="5">
        <f>L92+L94+L106+L160+L175+L190+L205+L220+L235+L250+L265+L280+L305+L336+L342+L367+L373+L398+L429+L435+L471+L506+L537+L543+L614+L645+L676+L682+L707+L713+L738+L744+L769+L775</f>
        <v>259982210.50999999</v>
      </c>
    </row>
    <row r="22" spans="1:44" ht="39" customHeight="1">
      <c r="A22" s="202">
        <v>2</v>
      </c>
      <c r="B22" s="202" t="s">
        <v>513</v>
      </c>
      <c r="C22" s="203">
        <v>931</v>
      </c>
      <c r="D22" s="209"/>
      <c r="E22" s="209"/>
      <c r="F22" s="210"/>
      <c r="G22" s="209"/>
      <c r="H22" s="209"/>
      <c r="I22" s="209"/>
      <c r="J22" s="209"/>
      <c r="K22" s="204"/>
      <c r="L22" s="205">
        <f>L24+L28+L30+L46+L51+L62+L64+L66+L48+L50+L68+L71+L74+L81</f>
        <v>47682814.049999997</v>
      </c>
      <c r="M22" s="124"/>
      <c r="N22" s="124"/>
      <c r="O22" s="124"/>
      <c r="P22" s="200">
        <v>0</v>
      </c>
      <c r="Q22" s="200"/>
      <c r="R22" s="200"/>
      <c r="S22" s="126"/>
      <c r="T22" s="126"/>
      <c r="U22" s="201"/>
      <c r="V22" s="138"/>
      <c r="W22" s="126"/>
      <c r="X22" s="126"/>
      <c r="Y22" s="126"/>
      <c r="Z22" s="126"/>
      <c r="AA22" s="126"/>
      <c r="AB22" s="126"/>
      <c r="AC22" s="126"/>
      <c r="AD22" s="126"/>
      <c r="AE22" s="126"/>
      <c r="AF22" s="126">
        <f>L22-P22</f>
        <v>47682814.049999997</v>
      </c>
      <c r="AH22" s="149" t="s">
        <v>288</v>
      </c>
      <c r="AK22">
        <v>34236247.270000003</v>
      </c>
      <c r="AL22" s="5">
        <f>L22-AK22</f>
        <v>13446566.779999994</v>
      </c>
      <c r="AP22">
        <v>34236247.270000003</v>
      </c>
      <c r="AQ22" s="5">
        <f>L22-AP22</f>
        <v>13446566.779999994</v>
      </c>
      <c r="AR22" s="5">
        <f>AQ22+AQ110</f>
        <v>5942519.9999999925</v>
      </c>
    </row>
    <row r="23" spans="1:44" ht="31.5">
      <c r="A23" s="42"/>
      <c r="B23" s="150" t="s">
        <v>199</v>
      </c>
      <c r="C23" s="86"/>
      <c r="D23" s="108"/>
      <c r="E23" s="108"/>
      <c r="F23" s="87"/>
      <c r="G23" s="108"/>
      <c r="H23" s="108"/>
      <c r="I23" s="108"/>
      <c r="J23" s="108"/>
      <c r="K23" s="114"/>
      <c r="L23" s="120"/>
      <c r="M23" s="124"/>
      <c r="N23" s="124"/>
      <c r="O23" s="124"/>
      <c r="P23" s="200"/>
      <c r="Q23" s="200"/>
      <c r="R23" s="200"/>
      <c r="S23" s="126"/>
      <c r="T23" s="126"/>
      <c r="U23" s="201"/>
      <c r="V23" s="138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H23" s="149"/>
    </row>
    <row r="24" spans="1:44" ht="15.75">
      <c r="A24" s="42"/>
      <c r="B24" s="92" t="s">
        <v>200</v>
      </c>
      <c r="C24" s="86" t="s">
        <v>515</v>
      </c>
      <c r="D24" s="108" t="s">
        <v>507</v>
      </c>
      <c r="E24" s="108" t="s">
        <v>514</v>
      </c>
      <c r="F24" s="87"/>
      <c r="G24" s="108"/>
      <c r="H24" s="108"/>
      <c r="I24" s="108"/>
      <c r="J24" s="108" t="s">
        <v>510</v>
      </c>
      <c r="K24" s="114"/>
      <c r="L24" s="211">
        <f>L25+L26+L27</f>
        <v>14487023.27</v>
      </c>
      <c r="M24" s="124"/>
      <c r="N24" s="124"/>
      <c r="O24" s="124"/>
      <c r="P24" s="200"/>
      <c r="Q24" s="200"/>
      <c r="R24" s="200"/>
      <c r="S24" s="126"/>
      <c r="T24" s="126"/>
      <c r="U24" s="201"/>
      <c r="V24" s="138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H24" s="149"/>
    </row>
    <row r="25" spans="1:44" ht="94.5">
      <c r="A25" s="42"/>
      <c r="B25" s="92" t="s">
        <v>931</v>
      </c>
      <c r="C25" s="87" t="s">
        <v>515</v>
      </c>
      <c r="D25" s="109" t="s">
        <v>507</v>
      </c>
      <c r="E25" s="109" t="s">
        <v>514</v>
      </c>
      <c r="F25" s="87" t="s">
        <v>507</v>
      </c>
      <c r="G25" s="109" t="s">
        <v>412</v>
      </c>
      <c r="H25" s="109" t="s">
        <v>545</v>
      </c>
      <c r="I25" s="109" t="s">
        <v>201</v>
      </c>
      <c r="J25" s="109" t="s">
        <v>162</v>
      </c>
      <c r="K25" s="114"/>
      <c r="L25" s="124">
        <f>M25</f>
        <v>8057087.6699999999</v>
      </c>
      <c r="M25" s="124">
        <v>8057087.6699999999</v>
      </c>
      <c r="N25" s="124"/>
      <c r="O25" s="124"/>
      <c r="P25" s="200"/>
      <c r="Q25" s="200"/>
      <c r="R25" s="200"/>
      <c r="S25" s="126"/>
      <c r="T25" s="126"/>
      <c r="U25" s="201"/>
      <c r="V25" s="138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H25" s="149"/>
      <c r="AI25">
        <v>3011618.76</v>
      </c>
    </row>
    <row r="26" spans="1:44" ht="63">
      <c r="A26" s="42"/>
      <c r="B26" s="92" t="s">
        <v>192</v>
      </c>
      <c r="C26" s="87" t="s">
        <v>515</v>
      </c>
      <c r="D26" s="109" t="s">
        <v>507</v>
      </c>
      <c r="E26" s="109" t="s">
        <v>514</v>
      </c>
      <c r="F26" s="87" t="s">
        <v>507</v>
      </c>
      <c r="G26" s="109" t="s">
        <v>412</v>
      </c>
      <c r="H26" s="109" t="s">
        <v>545</v>
      </c>
      <c r="I26" s="109" t="s">
        <v>201</v>
      </c>
      <c r="J26" s="109" t="s">
        <v>555</v>
      </c>
      <c r="K26" s="114"/>
      <c r="L26" s="124">
        <f>M26+Q26+N26-9500</f>
        <v>6232743.5</v>
      </c>
      <c r="M26" s="124">
        <v>6222743.5</v>
      </c>
      <c r="N26" s="124">
        <v>9500</v>
      </c>
      <c r="O26" s="124"/>
      <c r="P26" s="200"/>
      <c r="Q26" s="200">
        <v>10000</v>
      </c>
      <c r="R26" s="200"/>
      <c r="S26" s="126"/>
      <c r="T26" s="126"/>
      <c r="U26" s="201"/>
      <c r="V26" s="138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H26" s="149"/>
      <c r="AI26">
        <v>1417644.8</v>
      </c>
    </row>
    <row r="27" spans="1:44" ht="47.25">
      <c r="A27" s="42"/>
      <c r="B27" s="92" t="s">
        <v>193</v>
      </c>
      <c r="C27" s="87" t="s">
        <v>515</v>
      </c>
      <c r="D27" s="109" t="s">
        <v>507</v>
      </c>
      <c r="E27" s="109" t="s">
        <v>514</v>
      </c>
      <c r="F27" s="87" t="s">
        <v>507</v>
      </c>
      <c r="G27" s="109" t="s">
        <v>412</v>
      </c>
      <c r="H27" s="109" t="s">
        <v>545</v>
      </c>
      <c r="I27" s="109" t="s">
        <v>201</v>
      </c>
      <c r="J27" s="109" t="s">
        <v>448</v>
      </c>
      <c r="K27" s="114"/>
      <c r="L27" s="124">
        <f>P27</f>
        <v>197192.1</v>
      </c>
      <c r="M27" s="124"/>
      <c r="N27" s="124"/>
      <c r="O27" s="124"/>
      <c r="P27" s="200">
        <v>197192.1</v>
      </c>
      <c r="Q27" s="200"/>
      <c r="R27" s="200"/>
      <c r="S27" s="126"/>
      <c r="T27" s="126"/>
      <c r="U27" s="201"/>
      <c r="V27" s="138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H27" s="149"/>
      <c r="AI27">
        <v>20149.900000000001</v>
      </c>
    </row>
    <row r="28" spans="1:44" ht="15.75">
      <c r="A28" s="28"/>
      <c r="B28" s="34" t="s">
        <v>516</v>
      </c>
      <c r="C28" s="30">
        <v>931</v>
      </c>
      <c r="D28" s="30" t="s">
        <v>507</v>
      </c>
      <c r="E28" s="30" t="s">
        <v>517</v>
      </c>
      <c r="F28" s="36" t="s">
        <v>507</v>
      </c>
      <c r="G28" s="30" t="s">
        <v>412</v>
      </c>
      <c r="H28" s="30" t="s">
        <v>545</v>
      </c>
      <c r="I28" s="30"/>
      <c r="J28" s="30" t="s">
        <v>510</v>
      </c>
      <c r="K28" s="112"/>
      <c r="L28" s="124">
        <f>L29</f>
        <v>400000</v>
      </c>
      <c r="M28" s="124"/>
      <c r="N28" s="124"/>
      <c r="O28" s="124"/>
      <c r="P28" s="200"/>
      <c r="Q28" s="200"/>
      <c r="R28" s="200"/>
      <c r="S28" s="126"/>
      <c r="T28" s="126"/>
      <c r="U28" s="201"/>
      <c r="V28" s="138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H28" s="149"/>
      <c r="AI28">
        <v>35985125</v>
      </c>
    </row>
    <row r="29" spans="1:44" ht="15.75">
      <c r="A29" s="28"/>
      <c r="B29" s="31" t="s">
        <v>518</v>
      </c>
      <c r="C29" s="30" t="s">
        <v>515</v>
      </c>
      <c r="D29" s="30" t="s">
        <v>507</v>
      </c>
      <c r="E29" s="30" t="s">
        <v>517</v>
      </c>
      <c r="F29" s="36" t="s">
        <v>507</v>
      </c>
      <c r="G29" s="30" t="s">
        <v>412</v>
      </c>
      <c r="H29" s="30" t="s">
        <v>545</v>
      </c>
      <c r="I29" s="30" t="s">
        <v>203</v>
      </c>
      <c r="J29" s="30" t="s">
        <v>519</v>
      </c>
      <c r="K29" s="112"/>
      <c r="L29" s="124">
        <f>M29</f>
        <v>400000</v>
      </c>
      <c r="M29" s="124">
        <v>400000</v>
      </c>
      <c r="N29" s="124"/>
      <c r="O29" s="124"/>
      <c r="P29" s="200"/>
      <c r="Q29" s="200"/>
      <c r="R29" s="200"/>
      <c r="S29" s="126"/>
      <c r="T29" s="126"/>
      <c r="U29" s="201"/>
      <c r="V29" s="138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H29" s="149"/>
      <c r="AI29">
        <f>SUBTOTAL(9,AI15:AI28)</f>
        <v>725774568.01999986</v>
      </c>
      <c r="AJ29" s="5">
        <f>L31+L35+L39+L43</f>
        <v>5153436</v>
      </c>
    </row>
    <row r="30" spans="1:44" ht="15.75">
      <c r="A30" s="28"/>
      <c r="B30" s="28" t="s">
        <v>520</v>
      </c>
      <c r="C30" s="30">
        <v>931</v>
      </c>
      <c r="D30" s="30" t="s">
        <v>507</v>
      </c>
      <c r="E30" s="30" t="s">
        <v>521</v>
      </c>
      <c r="F30" s="36"/>
      <c r="G30" s="30"/>
      <c r="H30" s="30"/>
      <c r="I30" s="30" t="s">
        <v>413</v>
      </c>
      <c r="J30" s="30" t="s">
        <v>510</v>
      </c>
      <c r="K30" s="112"/>
      <c r="L30" s="211">
        <f>L31+L35+L39+L43</f>
        <v>5153436</v>
      </c>
      <c r="M30" s="211"/>
      <c r="N30" s="211"/>
      <c r="O30" s="211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3"/>
      <c r="AH30" s="149"/>
    </row>
    <row r="31" spans="1:44" ht="15.75">
      <c r="A31" s="28"/>
      <c r="B31" s="28"/>
      <c r="C31" s="30" t="s">
        <v>515</v>
      </c>
      <c r="D31" s="30" t="s">
        <v>507</v>
      </c>
      <c r="E31" s="30" t="s">
        <v>521</v>
      </c>
      <c r="F31" s="36"/>
      <c r="G31" s="30"/>
      <c r="H31" s="30"/>
      <c r="I31" s="30" t="s">
        <v>201</v>
      </c>
      <c r="J31" s="30" t="s">
        <v>510</v>
      </c>
      <c r="K31" s="147"/>
      <c r="L31" s="120">
        <f>L32+L33+L34</f>
        <v>3575736</v>
      </c>
      <c r="M31" s="120"/>
      <c r="N31" s="120"/>
      <c r="O31" s="120"/>
      <c r="P31" s="200"/>
      <c r="Q31" s="200"/>
      <c r="R31" s="200"/>
      <c r="S31" s="126"/>
      <c r="T31" s="126"/>
      <c r="U31" s="201"/>
      <c r="V31" s="138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H31" s="149"/>
      <c r="AI31">
        <v>733932080</v>
      </c>
    </row>
    <row r="32" spans="1:44" ht="94.5">
      <c r="A32" s="141"/>
      <c r="B32" s="33" t="s">
        <v>931</v>
      </c>
      <c r="C32" s="142" t="s">
        <v>515</v>
      </c>
      <c r="D32" s="143" t="s">
        <v>507</v>
      </c>
      <c r="E32" s="143" t="s">
        <v>521</v>
      </c>
      <c r="F32" s="144" t="s">
        <v>507</v>
      </c>
      <c r="G32" s="143" t="s">
        <v>412</v>
      </c>
      <c r="H32" s="143" t="s">
        <v>545</v>
      </c>
      <c r="I32" s="143" t="s">
        <v>201</v>
      </c>
      <c r="J32" s="143" t="s">
        <v>162</v>
      </c>
      <c r="K32" s="145"/>
      <c r="L32" s="146">
        <f>M32</f>
        <v>3121191</v>
      </c>
      <c r="M32" s="120">
        <v>3121191</v>
      </c>
      <c r="N32" s="120"/>
      <c r="O32" s="120"/>
      <c r="P32" s="200"/>
      <c r="Q32" s="200"/>
      <c r="R32" s="200"/>
      <c r="S32" s="126"/>
      <c r="T32" s="126"/>
      <c r="U32" s="201"/>
      <c r="V32" s="138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H32" s="149" t="s">
        <v>619</v>
      </c>
      <c r="AI32">
        <f>AI29-AI31</f>
        <v>-8157511.9800001383</v>
      </c>
      <c r="AJ32" s="149"/>
    </row>
    <row r="33" spans="1:34" ht="63">
      <c r="A33" s="28"/>
      <c r="B33" s="150" t="s">
        <v>192</v>
      </c>
      <c r="C33" s="30" t="s">
        <v>515</v>
      </c>
      <c r="D33" s="32" t="s">
        <v>507</v>
      </c>
      <c r="E33" s="32" t="s">
        <v>521</v>
      </c>
      <c r="F33" s="36" t="s">
        <v>507</v>
      </c>
      <c r="G33" s="32" t="s">
        <v>412</v>
      </c>
      <c r="H33" s="32" t="s">
        <v>545</v>
      </c>
      <c r="I33" s="32" t="s">
        <v>201</v>
      </c>
      <c r="J33" s="32" t="s">
        <v>555</v>
      </c>
      <c r="K33" s="112"/>
      <c r="L33" s="120">
        <f>M33</f>
        <v>454545</v>
      </c>
      <c r="M33" s="120">
        <v>454545</v>
      </c>
      <c r="N33" s="120"/>
      <c r="O33" s="120"/>
      <c r="P33" s="200"/>
      <c r="Q33" s="200"/>
      <c r="R33" s="200"/>
      <c r="S33" s="126"/>
      <c r="T33" s="126"/>
      <c r="U33" s="201"/>
      <c r="V33" s="138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H33" s="149"/>
    </row>
    <row r="34" spans="1:34" ht="47.25">
      <c r="A34" s="28"/>
      <c r="B34" s="150" t="s">
        <v>193</v>
      </c>
      <c r="C34" s="30" t="s">
        <v>515</v>
      </c>
      <c r="D34" s="32" t="s">
        <v>507</v>
      </c>
      <c r="E34" s="32" t="s">
        <v>521</v>
      </c>
      <c r="F34" s="36" t="s">
        <v>507</v>
      </c>
      <c r="G34" s="32" t="s">
        <v>412</v>
      </c>
      <c r="H34" s="32" t="s">
        <v>545</v>
      </c>
      <c r="I34" s="32" t="s">
        <v>201</v>
      </c>
      <c r="J34" s="32" t="s">
        <v>448</v>
      </c>
      <c r="K34" s="112"/>
      <c r="L34" s="120"/>
      <c r="M34" s="120"/>
      <c r="N34" s="120"/>
      <c r="O34" s="120"/>
      <c r="P34" s="200"/>
      <c r="Q34" s="200"/>
      <c r="R34" s="200"/>
      <c r="S34" s="126"/>
      <c r="T34" s="126"/>
      <c r="U34" s="201"/>
      <c r="V34" s="138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H34" s="149"/>
    </row>
    <row r="35" spans="1:34" ht="129" customHeight="1">
      <c r="A35" s="28"/>
      <c r="B35" s="28" t="s">
        <v>932</v>
      </c>
      <c r="C35" s="30">
        <v>931</v>
      </c>
      <c r="D35" s="30" t="s">
        <v>507</v>
      </c>
      <c r="E35" s="30" t="s">
        <v>521</v>
      </c>
      <c r="F35" s="36" t="s">
        <v>417</v>
      </c>
      <c r="G35" s="30" t="s">
        <v>416</v>
      </c>
      <c r="H35" s="30" t="s">
        <v>545</v>
      </c>
      <c r="I35" s="30" t="s">
        <v>580</v>
      </c>
      <c r="J35" s="30" t="s">
        <v>510</v>
      </c>
      <c r="K35" s="112"/>
      <c r="L35" s="120">
        <f>L36+L37+L38</f>
        <v>286300</v>
      </c>
      <c r="M35" s="120"/>
      <c r="N35" s="120"/>
      <c r="O35" s="120"/>
      <c r="P35" s="200"/>
      <c r="Q35" s="200"/>
      <c r="R35" s="200"/>
      <c r="S35" s="126"/>
      <c r="T35" s="126"/>
      <c r="U35" s="201"/>
      <c r="V35" s="138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H35" s="149"/>
    </row>
    <row r="36" spans="1:34" ht="94.5">
      <c r="A36" s="28"/>
      <c r="B36" s="150" t="s">
        <v>931</v>
      </c>
      <c r="C36" s="32">
        <v>931</v>
      </c>
      <c r="D36" s="32" t="s">
        <v>507</v>
      </c>
      <c r="E36" s="32" t="s">
        <v>521</v>
      </c>
      <c r="F36" s="36" t="s">
        <v>417</v>
      </c>
      <c r="G36" s="30" t="s">
        <v>416</v>
      </c>
      <c r="H36" s="30" t="s">
        <v>545</v>
      </c>
      <c r="I36" s="30" t="s">
        <v>580</v>
      </c>
      <c r="J36" s="32" t="s">
        <v>162</v>
      </c>
      <c r="K36" s="112"/>
      <c r="L36" s="120">
        <f>N36</f>
        <v>229100</v>
      </c>
      <c r="M36" s="120">
        <v>0</v>
      </c>
      <c r="N36" s="120">
        <v>229100</v>
      </c>
      <c r="O36" s="120"/>
      <c r="P36" s="200"/>
      <c r="Q36" s="200"/>
      <c r="R36" s="200"/>
      <c r="S36" s="126"/>
      <c r="T36" s="126"/>
      <c r="U36" s="201"/>
      <c r="V36" s="138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H36" s="149"/>
    </row>
    <row r="37" spans="1:34" ht="63">
      <c r="A37" s="28"/>
      <c r="B37" s="150" t="s">
        <v>192</v>
      </c>
      <c r="C37" s="30">
        <v>931</v>
      </c>
      <c r="D37" s="32" t="s">
        <v>507</v>
      </c>
      <c r="E37" s="32" t="s">
        <v>521</v>
      </c>
      <c r="F37" s="36" t="s">
        <v>417</v>
      </c>
      <c r="G37" s="30" t="s">
        <v>416</v>
      </c>
      <c r="H37" s="30" t="s">
        <v>545</v>
      </c>
      <c r="I37" s="30" t="s">
        <v>580</v>
      </c>
      <c r="J37" s="32" t="s">
        <v>555</v>
      </c>
      <c r="K37" s="112"/>
      <c r="L37" s="120">
        <f>N37</f>
        <v>57200</v>
      </c>
      <c r="M37" s="120"/>
      <c r="N37" s="120">
        <v>57200</v>
      </c>
      <c r="O37" s="120"/>
      <c r="P37" s="200"/>
      <c r="Q37" s="200"/>
      <c r="R37" s="200"/>
      <c r="S37" s="126"/>
      <c r="T37" s="126"/>
      <c r="U37" s="201"/>
      <c r="V37" s="138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H37" s="149"/>
    </row>
    <row r="38" spans="1:34" ht="47.25">
      <c r="A38" s="28"/>
      <c r="B38" s="150" t="s">
        <v>193</v>
      </c>
      <c r="C38" s="30"/>
      <c r="D38" s="32"/>
      <c r="E38" s="32"/>
      <c r="F38" s="36"/>
      <c r="G38" s="30"/>
      <c r="H38" s="30"/>
      <c r="I38" s="30"/>
      <c r="J38" s="32" t="s">
        <v>448</v>
      </c>
      <c r="K38" s="112"/>
      <c r="L38" s="120">
        <f>N38</f>
        <v>0</v>
      </c>
      <c r="M38" s="120"/>
      <c r="N38" s="120">
        <v>0</v>
      </c>
      <c r="O38" s="120"/>
      <c r="P38" s="200"/>
      <c r="Q38" s="200"/>
      <c r="R38" s="200"/>
      <c r="S38" s="126"/>
      <c r="T38" s="126"/>
      <c r="U38" s="201"/>
      <c r="V38" s="138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H38" s="149"/>
    </row>
    <row r="39" spans="1:34" ht="110.25">
      <c r="A39" s="28"/>
      <c r="B39" s="28" t="s">
        <v>933</v>
      </c>
      <c r="C39" s="30">
        <v>931</v>
      </c>
      <c r="D39" s="30" t="s">
        <v>507</v>
      </c>
      <c r="E39" s="30" t="s">
        <v>521</v>
      </c>
      <c r="F39" s="36" t="s">
        <v>417</v>
      </c>
      <c r="G39" s="30" t="s">
        <v>416</v>
      </c>
      <c r="H39" s="30" t="s">
        <v>545</v>
      </c>
      <c r="I39" s="30" t="s">
        <v>418</v>
      </c>
      <c r="J39" s="30" t="s">
        <v>510</v>
      </c>
      <c r="K39" s="112"/>
      <c r="L39" s="120">
        <f>L40+L41+L42</f>
        <v>337700</v>
      </c>
      <c r="M39" s="120"/>
      <c r="N39" s="120"/>
      <c r="O39" s="120"/>
      <c r="P39" s="200"/>
      <c r="Q39" s="200"/>
      <c r="R39" s="200"/>
      <c r="S39" s="126"/>
      <c r="T39" s="126"/>
      <c r="U39" s="201"/>
      <c r="V39" s="138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H39" s="149"/>
    </row>
    <row r="40" spans="1:34" ht="94.5">
      <c r="A40" s="28"/>
      <c r="B40" s="150" t="s">
        <v>931</v>
      </c>
      <c r="C40" s="32">
        <v>931</v>
      </c>
      <c r="D40" s="32" t="s">
        <v>507</v>
      </c>
      <c r="E40" s="32" t="s">
        <v>521</v>
      </c>
      <c r="F40" s="36" t="s">
        <v>417</v>
      </c>
      <c r="G40" s="30" t="s">
        <v>416</v>
      </c>
      <c r="H40" s="30" t="s">
        <v>545</v>
      </c>
      <c r="I40" s="30" t="s">
        <v>418</v>
      </c>
      <c r="J40" s="32" t="s">
        <v>162</v>
      </c>
      <c r="K40" s="112"/>
      <c r="L40" s="120">
        <f>N40</f>
        <v>288200</v>
      </c>
      <c r="M40" s="120"/>
      <c r="N40" s="120">
        <v>288200</v>
      </c>
      <c r="O40" s="120"/>
      <c r="P40" s="200"/>
      <c r="Q40" s="200"/>
      <c r="R40" s="200"/>
      <c r="S40" s="126"/>
      <c r="T40" s="126"/>
      <c r="U40" s="201"/>
      <c r="V40" s="138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H40" s="149"/>
    </row>
    <row r="41" spans="1:34" ht="63">
      <c r="A41" s="28"/>
      <c r="B41" s="150" t="s">
        <v>192</v>
      </c>
      <c r="C41" s="30">
        <v>931</v>
      </c>
      <c r="D41" s="32" t="s">
        <v>507</v>
      </c>
      <c r="E41" s="32" t="s">
        <v>521</v>
      </c>
      <c r="F41" s="36" t="s">
        <v>417</v>
      </c>
      <c r="G41" s="30" t="s">
        <v>416</v>
      </c>
      <c r="H41" s="30" t="s">
        <v>545</v>
      </c>
      <c r="I41" s="30" t="s">
        <v>418</v>
      </c>
      <c r="J41" s="32" t="s">
        <v>555</v>
      </c>
      <c r="K41" s="112"/>
      <c r="L41" s="120">
        <f>N41</f>
        <v>49500</v>
      </c>
      <c r="M41" s="120"/>
      <c r="N41" s="120">
        <v>49500</v>
      </c>
      <c r="O41" s="120"/>
      <c r="P41" s="200"/>
      <c r="Q41" s="200"/>
      <c r="R41" s="200"/>
      <c r="S41" s="126"/>
      <c r="T41" s="126"/>
      <c r="U41" s="201"/>
      <c r="V41" s="138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H41" s="149"/>
    </row>
    <row r="42" spans="1:34" ht="47.25">
      <c r="A42" s="28"/>
      <c r="B42" s="150" t="s">
        <v>193</v>
      </c>
      <c r="C42" s="30"/>
      <c r="D42" s="32"/>
      <c r="E42" s="32"/>
      <c r="F42" s="36"/>
      <c r="G42" s="30"/>
      <c r="H42" s="30"/>
      <c r="I42" s="30"/>
      <c r="J42" s="32" t="s">
        <v>448</v>
      </c>
      <c r="K42" s="112"/>
      <c r="L42" s="120">
        <f>N42</f>
        <v>0</v>
      </c>
      <c r="M42" s="120"/>
      <c r="N42" s="120"/>
      <c r="O42" s="120"/>
      <c r="P42" s="200"/>
      <c r="Q42" s="200"/>
      <c r="R42" s="200"/>
      <c r="S42" s="126"/>
      <c r="T42" s="126"/>
      <c r="U42" s="201"/>
      <c r="V42" s="138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H42" s="149"/>
    </row>
    <row r="43" spans="1:34" ht="125.25" customHeight="1">
      <c r="A43" s="28"/>
      <c r="B43" s="28" t="s">
        <v>934</v>
      </c>
      <c r="C43" s="30">
        <v>931</v>
      </c>
      <c r="D43" s="30" t="s">
        <v>507</v>
      </c>
      <c r="E43" s="30" t="s">
        <v>521</v>
      </c>
      <c r="F43" s="36" t="s">
        <v>417</v>
      </c>
      <c r="G43" s="30" t="s">
        <v>416</v>
      </c>
      <c r="H43" s="30" t="s">
        <v>545</v>
      </c>
      <c r="I43" s="30" t="s">
        <v>419</v>
      </c>
      <c r="J43" s="30" t="s">
        <v>510</v>
      </c>
      <c r="K43" s="112"/>
      <c r="L43" s="120">
        <f>L44+L45</f>
        <v>953700</v>
      </c>
      <c r="M43" s="120"/>
      <c r="N43" s="120"/>
      <c r="O43" s="120"/>
      <c r="P43" s="200"/>
      <c r="Q43" s="200"/>
      <c r="R43" s="200"/>
      <c r="S43" s="126"/>
      <c r="T43" s="126"/>
      <c r="U43" s="201"/>
      <c r="V43" s="138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H43" s="149"/>
    </row>
    <row r="44" spans="1:34" ht="94.5">
      <c r="A44" s="28"/>
      <c r="B44" s="150" t="s">
        <v>931</v>
      </c>
      <c r="C44" s="32">
        <v>931</v>
      </c>
      <c r="D44" s="32" t="s">
        <v>507</v>
      </c>
      <c r="E44" s="32" t="s">
        <v>521</v>
      </c>
      <c r="F44" s="36" t="s">
        <v>417</v>
      </c>
      <c r="G44" s="30" t="s">
        <v>416</v>
      </c>
      <c r="H44" s="30" t="s">
        <v>545</v>
      </c>
      <c r="I44" s="30" t="s">
        <v>419</v>
      </c>
      <c r="J44" s="32" t="s">
        <v>162</v>
      </c>
      <c r="K44" s="112"/>
      <c r="L44" s="120">
        <f>N44</f>
        <v>651400</v>
      </c>
      <c r="M44" s="120"/>
      <c r="N44" s="120">
        <v>651400</v>
      </c>
      <c r="O44" s="120"/>
      <c r="P44" s="200"/>
      <c r="Q44" s="200"/>
      <c r="R44" s="200"/>
      <c r="S44" s="126"/>
      <c r="T44" s="126"/>
      <c r="U44" s="201"/>
      <c r="V44" s="138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</row>
    <row r="45" spans="1:34" ht="63">
      <c r="A45" s="28"/>
      <c r="B45" s="150" t="s">
        <v>192</v>
      </c>
      <c r="C45" s="30">
        <v>931</v>
      </c>
      <c r="D45" s="32" t="s">
        <v>507</v>
      </c>
      <c r="E45" s="32" t="s">
        <v>521</v>
      </c>
      <c r="F45" s="36" t="s">
        <v>417</v>
      </c>
      <c r="G45" s="30" t="s">
        <v>416</v>
      </c>
      <c r="H45" s="30" t="s">
        <v>545</v>
      </c>
      <c r="I45" s="30" t="s">
        <v>419</v>
      </c>
      <c r="J45" s="32" t="s">
        <v>555</v>
      </c>
      <c r="K45" s="112"/>
      <c r="L45" s="120">
        <f>N45</f>
        <v>302300</v>
      </c>
      <c r="M45" s="120"/>
      <c r="N45" s="120">
        <v>302300</v>
      </c>
      <c r="O45" s="120"/>
      <c r="P45" s="200"/>
      <c r="Q45" s="200"/>
      <c r="R45" s="200"/>
      <c r="S45" s="126"/>
      <c r="T45" s="126"/>
      <c r="U45" s="201"/>
      <c r="V45" s="138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</row>
    <row r="46" spans="1:34" ht="47.25">
      <c r="A46" s="28"/>
      <c r="B46" s="28" t="s">
        <v>522</v>
      </c>
      <c r="C46" s="30">
        <v>931</v>
      </c>
      <c r="D46" s="30" t="s">
        <v>508</v>
      </c>
      <c r="E46" s="30" t="s">
        <v>523</v>
      </c>
      <c r="F46" s="36" t="s">
        <v>507</v>
      </c>
      <c r="G46" s="30" t="s">
        <v>412</v>
      </c>
      <c r="H46" s="30" t="s">
        <v>545</v>
      </c>
      <c r="I46" s="30"/>
      <c r="J46" s="30" t="s">
        <v>510</v>
      </c>
      <c r="K46" s="112"/>
      <c r="L46" s="124">
        <f>L47</f>
        <v>473697</v>
      </c>
      <c r="M46" s="124"/>
      <c r="N46" s="124"/>
      <c r="O46" s="124"/>
      <c r="P46" s="200"/>
      <c r="Q46" s="200"/>
      <c r="R46" s="200"/>
      <c r="S46" s="126"/>
      <c r="T46" s="126"/>
      <c r="U46" s="201"/>
      <c r="V46" s="138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</row>
    <row r="47" spans="1:34" ht="94.5">
      <c r="A47" s="28"/>
      <c r="B47" s="150" t="s">
        <v>931</v>
      </c>
      <c r="C47" s="32">
        <v>931</v>
      </c>
      <c r="D47" s="32" t="s">
        <v>508</v>
      </c>
      <c r="E47" s="32" t="s">
        <v>523</v>
      </c>
      <c r="F47" s="36" t="s">
        <v>507</v>
      </c>
      <c r="G47" s="32" t="s">
        <v>412</v>
      </c>
      <c r="H47" s="32" t="s">
        <v>545</v>
      </c>
      <c r="I47" s="32" t="s">
        <v>201</v>
      </c>
      <c r="J47" s="32" t="s">
        <v>162</v>
      </c>
      <c r="K47" s="112"/>
      <c r="L47" s="124">
        <f>M47</f>
        <v>473697</v>
      </c>
      <c r="M47" s="124">
        <v>473697</v>
      </c>
      <c r="N47" s="124"/>
      <c r="O47" s="124"/>
      <c r="P47" s="200"/>
      <c r="Q47" s="200"/>
      <c r="R47" s="200"/>
      <c r="S47" s="126"/>
      <c r="T47" s="126"/>
      <c r="U47" s="201"/>
      <c r="V47" s="138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</row>
    <row r="48" spans="1:34" ht="15.75">
      <c r="A48" s="28"/>
      <c r="B48" s="150" t="s">
        <v>589</v>
      </c>
      <c r="C48" s="32" t="s">
        <v>515</v>
      </c>
      <c r="D48" s="32" t="s">
        <v>514</v>
      </c>
      <c r="E48" s="32" t="s">
        <v>523</v>
      </c>
      <c r="F48" s="36" t="s">
        <v>545</v>
      </c>
      <c r="G48" s="32" t="s">
        <v>425</v>
      </c>
      <c r="H48" s="32" t="s">
        <v>545</v>
      </c>
      <c r="I48" s="32" t="s">
        <v>413</v>
      </c>
      <c r="J48" s="32" t="s">
        <v>510</v>
      </c>
      <c r="K48" s="112"/>
      <c r="L48" s="124">
        <f>L49</f>
        <v>10174000</v>
      </c>
      <c r="M48" s="124"/>
      <c r="N48" s="124"/>
      <c r="O48" s="124"/>
      <c r="P48" s="200"/>
      <c r="Q48" s="200"/>
      <c r="R48" s="200"/>
      <c r="S48" s="126"/>
      <c r="T48" s="126"/>
      <c r="U48" s="201"/>
      <c r="V48" s="138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</row>
    <row r="49" spans="1:35" ht="15.75">
      <c r="A49" s="28"/>
      <c r="B49" s="150" t="s">
        <v>589</v>
      </c>
      <c r="C49" s="32" t="s">
        <v>515</v>
      </c>
      <c r="D49" s="32" t="s">
        <v>514</v>
      </c>
      <c r="E49" s="32" t="s">
        <v>523</v>
      </c>
      <c r="F49" s="36" t="s">
        <v>538</v>
      </c>
      <c r="G49" s="32" t="s">
        <v>412</v>
      </c>
      <c r="H49" s="32" t="s">
        <v>507</v>
      </c>
      <c r="I49" s="32" t="s">
        <v>591</v>
      </c>
      <c r="J49" s="32" t="s">
        <v>510</v>
      </c>
      <c r="K49" s="112"/>
      <c r="L49" s="124">
        <f>T49</f>
        <v>10174000</v>
      </c>
      <c r="M49" s="124"/>
      <c r="N49" s="124"/>
      <c r="O49" s="124"/>
      <c r="P49" s="200"/>
      <c r="Q49" s="200"/>
      <c r="R49" s="200"/>
      <c r="S49" s="126"/>
      <c r="T49" s="126">
        <v>10174000</v>
      </c>
      <c r="U49" s="201"/>
      <c r="V49" s="138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</row>
    <row r="50" spans="1:35" ht="47.25">
      <c r="A50" s="28"/>
      <c r="B50" s="150" t="s">
        <v>409</v>
      </c>
      <c r="C50" s="32" t="s">
        <v>515</v>
      </c>
      <c r="D50" s="32" t="s">
        <v>514</v>
      </c>
      <c r="E50" s="32" t="s">
        <v>554</v>
      </c>
      <c r="F50" s="36" t="s">
        <v>507</v>
      </c>
      <c r="G50" s="32" t="s">
        <v>412</v>
      </c>
      <c r="H50" s="32" t="s">
        <v>507</v>
      </c>
      <c r="I50" s="32"/>
      <c r="J50" s="32" t="s">
        <v>510</v>
      </c>
      <c r="K50" s="112"/>
      <c r="L50" s="211">
        <f>9500</f>
        <v>9500</v>
      </c>
      <c r="M50" s="124"/>
      <c r="N50" s="124"/>
      <c r="O50" s="124"/>
      <c r="P50" s="200"/>
      <c r="Q50" s="200"/>
      <c r="R50" s="200"/>
      <c r="S50" s="126"/>
      <c r="T50" s="126"/>
      <c r="U50" s="201"/>
      <c r="V50" s="138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</row>
    <row r="51" spans="1:35" ht="15.75">
      <c r="A51" s="28"/>
      <c r="B51" s="28" t="s">
        <v>524</v>
      </c>
      <c r="C51" s="32" t="s">
        <v>515</v>
      </c>
      <c r="D51" s="32" t="s">
        <v>525</v>
      </c>
      <c r="E51" s="32" t="s">
        <v>523</v>
      </c>
      <c r="F51" s="36" t="s">
        <v>507</v>
      </c>
      <c r="G51" s="32" t="s">
        <v>412</v>
      </c>
      <c r="H51" s="32" t="s">
        <v>545</v>
      </c>
      <c r="I51" s="32" t="s">
        <v>413</v>
      </c>
      <c r="J51" s="32" t="s">
        <v>510</v>
      </c>
      <c r="K51" s="112"/>
      <c r="L51" s="124">
        <f>L52+L59</f>
        <v>2280811</v>
      </c>
      <c r="M51" s="124"/>
      <c r="N51" s="124"/>
      <c r="O51" s="124"/>
      <c r="P51" s="200"/>
      <c r="Q51" s="200"/>
      <c r="R51" s="200"/>
      <c r="S51" s="126"/>
      <c r="T51" s="126"/>
      <c r="U51" s="201"/>
      <c r="V51" s="138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</row>
    <row r="52" spans="1:35" ht="15.75">
      <c r="A52" s="28"/>
      <c r="B52" s="28"/>
      <c r="C52" s="32" t="s">
        <v>515</v>
      </c>
      <c r="D52" s="32" t="s">
        <v>525</v>
      </c>
      <c r="E52" s="32" t="s">
        <v>523</v>
      </c>
      <c r="F52" s="36"/>
      <c r="G52" s="32"/>
      <c r="H52" s="32"/>
      <c r="I52" s="32" t="s">
        <v>201</v>
      </c>
      <c r="J52" s="32" t="s">
        <v>510</v>
      </c>
      <c r="K52" s="112"/>
      <c r="L52" s="124">
        <f>L53+L56</f>
        <v>2006911</v>
      </c>
      <c r="M52" s="124"/>
      <c r="N52" s="124"/>
      <c r="O52" s="124"/>
      <c r="P52" s="200"/>
      <c r="Q52" s="200"/>
      <c r="R52" s="200"/>
      <c r="S52" s="126"/>
      <c r="T52" s="126"/>
      <c r="U52" s="201"/>
      <c r="V52" s="138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I52" s="5"/>
    </row>
    <row r="53" spans="1:35" ht="15.75">
      <c r="A53" s="28"/>
      <c r="B53" s="150" t="s">
        <v>524</v>
      </c>
      <c r="C53" s="30">
        <v>931</v>
      </c>
      <c r="D53" s="30" t="s">
        <v>525</v>
      </c>
      <c r="E53" s="30" t="s">
        <v>523</v>
      </c>
      <c r="F53" s="36" t="s">
        <v>507</v>
      </c>
      <c r="G53" s="30" t="s">
        <v>412</v>
      </c>
      <c r="H53" s="30" t="s">
        <v>545</v>
      </c>
      <c r="I53" s="30" t="s">
        <v>201</v>
      </c>
      <c r="J53" s="30" t="s">
        <v>510</v>
      </c>
      <c r="K53" s="112"/>
      <c r="L53" s="120">
        <f>L54+L55</f>
        <v>941457</v>
      </c>
      <c r="M53" s="120"/>
      <c r="N53" s="120"/>
      <c r="O53" s="120"/>
      <c r="P53" s="200"/>
      <c r="Q53" s="200"/>
      <c r="R53" s="200"/>
      <c r="S53" s="126"/>
      <c r="T53" s="126"/>
      <c r="U53" s="201"/>
      <c r="V53" s="138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I53" s="5"/>
    </row>
    <row r="54" spans="1:35" ht="94.5">
      <c r="A54" s="28"/>
      <c r="B54" s="150" t="s">
        <v>931</v>
      </c>
      <c r="C54" s="30" t="s">
        <v>515</v>
      </c>
      <c r="D54" s="32" t="s">
        <v>525</v>
      </c>
      <c r="E54" s="32" t="s">
        <v>523</v>
      </c>
      <c r="F54" s="36" t="s">
        <v>507</v>
      </c>
      <c r="G54" s="32" t="s">
        <v>412</v>
      </c>
      <c r="H54" s="32" t="s">
        <v>545</v>
      </c>
      <c r="I54" s="32" t="s">
        <v>201</v>
      </c>
      <c r="J54" s="32" t="s">
        <v>162</v>
      </c>
      <c r="K54" s="112"/>
      <c r="L54" s="120">
        <f>M54</f>
        <v>941457</v>
      </c>
      <c r="M54" s="120">
        <v>941457</v>
      </c>
      <c r="N54" s="120"/>
      <c r="O54" s="120"/>
      <c r="P54" s="200"/>
      <c r="Q54" s="200"/>
      <c r="R54" s="200"/>
      <c r="S54" s="126"/>
      <c r="T54" s="126"/>
      <c r="U54" s="201"/>
      <c r="V54" s="138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</row>
    <row r="55" spans="1:35" ht="63">
      <c r="A55" s="28"/>
      <c r="B55" s="150" t="s">
        <v>192</v>
      </c>
      <c r="C55" s="30">
        <v>931</v>
      </c>
      <c r="D55" s="32" t="s">
        <v>525</v>
      </c>
      <c r="E55" s="32" t="s">
        <v>523</v>
      </c>
      <c r="F55" s="36" t="s">
        <v>507</v>
      </c>
      <c r="G55" s="32" t="s">
        <v>412</v>
      </c>
      <c r="H55" s="32" t="s">
        <v>545</v>
      </c>
      <c r="I55" s="32" t="s">
        <v>201</v>
      </c>
      <c r="J55" s="32" t="s">
        <v>555</v>
      </c>
      <c r="K55" s="112"/>
      <c r="L55" s="120"/>
      <c r="M55" s="120"/>
      <c r="N55" s="120"/>
      <c r="O55" s="120"/>
      <c r="P55" s="200"/>
      <c r="Q55" s="200"/>
      <c r="R55" s="200"/>
      <c r="S55" s="126"/>
      <c r="T55" s="126"/>
      <c r="U55" s="201"/>
      <c r="V55" s="138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</row>
    <row r="56" spans="1:35" ht="15" customHeight="1">
      <c r="A56" s="28"/>
      <c r="B56" s="150"/>
      <c r="C56" s="30"/>
      <c r="D56" s="32" t="s">
        <v>525</v>
      </c>
      <c r="E56" s="32" t="s">
        <v>523</v>
      </c>
      <c r="F56" s="36"/>
      <c r="G56" s="32"/>
      <c r="H56" s="32"/>
      <c r="I56" s="32"/>
      <c r="J56" s="32" t="s">
        <v>510</v>
      </c>
      <c r="K56" s="112"/>
      <c r="L56" s="120">
        <f>L57+L58</f>
        <v>1065454</v>
      </c>
      <c r="M56" s="120"/>
      <c r="N56" s="120"/>
      <c r="O56" s="120"/>
      <c r="P56" s="200"/>
      <c r="Q56" s="200"/>
      <c r="R56" s="200"/>
      <c r="S56" s="126"/>
      <c r="T56" s="126"/>
      <c r="U56" s="201"/>
      <c r="V56" s="138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</row>
    <row r="57" spans="1:35" ht="31.5">
      <c r="A57" s="28"/>
      <c r="B57" s="150" t="s">
        <v>590</v>
      </c>
      <c r="C57" s="30"/>
      <c r="D57" s="32" t="s">
        <v>525</v>
      </c>
      <c r="E57" s="32" t="s">
        <v>523</v>
      </c>
      <c r="F57" s="36"/>
      <c r="G57" s="32"/>
      <c r="H57" s="32"/>
      <c r="I57" s="32"/>
      <c r="J57" s="32" t="s">
        <v>162</v>
      </c>
      <c r="K57" s="112"/>
      <c r="L57" s="120">
        <f>M57</f>
        <v>1065454</v>
      </c>
      <c r="M57" s="120">
        <v>1065454</v>
      </c>
      <c r="N57" s="120"/>
      <c r="O57" s="120"/>
      <c r="P57" s="200"/>
      <c r="Q57" s="200"/>
      <c r="R57" s="200"/>
      <c r="S57" s="126"/>
      <c r="T57" s="126"/>
      <c r="U57" s="201"/>
      <c r="V57" s="138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5" ht="4.5" customHeight="1">
      <c r="A58" s="28"/>
      <c r="B58" s="150"/>
      <c r="C58" s="30"/>
      <c r="D58" s="32"/>
      <c r="E58" s="32"/>
      <c r="F58" s="36"/>
      <c r="G58" s="32"/>
      <c r="H58" s="32"/>
      <c r="I58" s="32"/>
      <c r="J58" s="32"/>
      <c r="K58" s="112"/>
      <c r="L58" s="120"/>
      <c r="M58" s="120">
        <v>0</v>
      </c>
      <c r="N58" s="120"/>
      <c r="O58" s="120"/>
      <c r="P58" s="200"/>
      <c r="Q58" s="200"/>
      <c r="R58" s="200"/>
      <c r="S58" s="126"/>
      <c r="T58" s="126"/>
      <c r="U58" s="201"/>
      <c r="V58" s="138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H58" s="5"/>
    </row>
    <row r="59" spans="1:35" ht="141.75">
      <c r="A59" s="28"/>
      <c r="B59" s="28" t="s">
        <v>526</v>
      </c>
      <c r="C59" s="30">
        <v>931</v>
      </c>
      <c r="D59" s="30" t="s">
        <v>525</v>
      </c>
      <c r="E59" s="30" t="s">
        <v>523</v>
      </c>
      <c r="F59" s="36" t="s">
        <v>523</v>
      </c>
      <c r="G59" s="30" t="s">
        <v>416</v>
      </c>
      <c r="H59" s="30" t="s">
        <v>545</v>
      </c>
      <c r="I59" s="30" t="s">
        <v>420</v>
      </c>
      <c r="J59" s="30" t="s">
        <v>510</v>
      </c>
      <c r="K59" s="112"/>
      <c r="L59" s="120">
        <f>L60+L61</f>
        <v>273900</v>
      </c>
      <c r="M59" s="120"/>
      <c r="N59" s="120"/>
      <c r="O59" s="120"/>
      <c r="P59" s="200"/>
      <c r="Q59" s="200"/>
      <c r="R59" s="200"/>
      <c r="S59" s="126"/>
      <c r="T59" s="126"/>
      <c r="U59" s="201"/>
      <c r="V59" s="138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</row>
    <row r="60" spans="1:35" ht="94.5">
      <c r="A60" s="28"/>
      <c r="B60" s="150" t="s">
        <v>931</v>
      </c>
      <c r="C60" s="32">
        <v>931</v>
      </c>
      <c r="D60" s="32" t="s">
        <v>525</v>
      </c>
      <c r="E60" s="32" t="s">
        <v>523</v>
      </c>
      <c r="F60" s="36" t="s">
        <v>523</v>
      </c>
      <c r="G60" s="30" t="s">
        <v>416</v>
      </c>
      <c r="H60" s="30" t="s">
        <v>545</v>
      </c>
      <c r="I60" s="30" t="s">
        <v>420</v>
      </c>
      <c r="J60" s="32" t="s">
        <v>162</v>
      </c>
      <c r="K60" s="112"/>
      <c r="L60" s="120">
        <f>N60</f>
        <v>273900</v>
      </c>
      <c r="M60" s="120"/>
      <c r="N60" s="120">
        <v>273900</v>
      </c>
      <c r="O60" s="120"/>
      <c r="P60" s="200"/>
      <c r="Q60" s="200"/>
      <c r="R60" s="200"/>
      <c r="S60" s="126"/>
      <c r="T60" s="126"/>
      <c r="U60" s="201"/>
      <c r="V60" s="138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</row>
    <row r="61" spans="1:35" ht="63">
      <c r="A61" s="28"/>
      <c r="B61" s="150" t="s">
        <v>192</v>
      </c>
      <c r="C61" s="32">
        <v>931</v>
      </c>
      <c r="D61" s="32" t="s">
        <v>525</v>
      </c>
      <c r="E61" s="32" t="s">
        <v>523</v>
      </c>
      <c r="F61" s="36" t="s">
        <v>523</v>
      </c>
      <c r="G61" s="30" t="s">
        <v>416</v>
      </c>
      <c r="H61" s="30" t="s">
        <v>545</v>
      </c>
      <c r="I61" s="30" t="s">
        <v>420</v>
      </c>
      <c r="J61" s="32" t="s">
        <v>555</v>
      </c>
      <c r="K61" s="112"/>
      <c r="L61" s="120">
        <f>N61</f>
        <v>0</v>
      </c>
      <c r="M61" s="120"/>
      <c r="N61" s="120">
        <v>0</v>
      </c>
      <c r="O61" s="120"/>
      <c r="P61" s="200"/>
      <c r="Q61" s="200"/>
      <c r="R61" s="200"/>
      <c r="S61" s="126"/>
      <c r="T61" s="126"/>
      <c r="U61" s="201"/>
      <c r="V61" s="138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</row>
    <row r="62" spans="1:35" ht="15.75">
      <c r="A62" s="28"/>
      <c r="B62" s="28" t="s">
        <v>527</v>
      </c>
      <c r="C62" s="30" t="s">
        <v>515</v>
      </c>
      <c r="D62" s="32" t="s">
        <v>517</v>
      </c>
      <c r="E62" s="32" t="s">
        <v>507</v>
      </c>
      <c r="F62" s="36" t="s">
        <v>507</v>
      </c>
      <c r="G62" s="32" t="s">
        <v>412</v>
      </c>
      <c r="H62" s="32" t="s">
        <v>545</v>
      </c>
      <c r="I62" s="32" t="s">
        <v>201</v>
      </c>
      <c r="J62" s="32" t="s">
        <v>510</v>
      </c>
      <c r="K62" s="112"/>
      <c r="L62" s="124">
        <f>L63</f>
        <v>500000</v>
      </c>
      <c r="M62" s="124"/>
      <c r="N62" s="124"/>
      <c r="O62" s="124"/>
      <c r="P62" s="200"/>
      <c r="Q62" s="200"/>
      <c r="R62" s="200"/>
      <c r="S62" s="126"/>
      <c r="T62" s="126"/>
      <c r="U62" s="201"/>
      <c r="V62" s="138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</row>
    <row r="63" spans="1:35" ht="63">
      <c r="A63" s="28"/>
      <c r="B63" s="150" t="s">
        <v>192</v>
      </c>
      <c r="C63" s="30">
        <v>931</v>
      </c>
      <c r="D63" s="32" t="s">
        <v>517</v>
      </c>
      <c r="E63" s="32" t="s">
        <v>507</v>
      </c>
      <c r="F63" s="36" t="s">
        <v>507</v>
      </c>
      <c r="G63" s="32" t="s">
        <v>412</v>
      </c>
      <c r="H63" s="32" t="s">
        <v>545</v>
      </c>
      <c r="I63" s="32" t="s">
        <v>201</v>
      </c>
      <c r="J63" s="32" t="s">
        <v>555</v>
      </c>
      <c r="K63" s="112"/>
      <c r="L63" s="124">
        <f>M63</f>
        <v>500000</v>
      </c>
      <c r="M63" s="124">
        <v>500000</v>
      </c>
      <c r="N63" s="124"/>
      <c r="O63" s="124"/>
      <c r="P63" s="200"/>
      <c r="Q63" s="200"/>
      <c r="R63" s="200"/>
      <c r="S63" s="126"/>
      <c r="T63" s="126"/>
      <c r="U63" s="201"/>
      <c r="V63" s="138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H63" s="5">
        <f>L62+L66+L852</f>
        <v>3011618.76</v>
      </c>
    </row>
    <row r="64" spans="1:35" ht="15.75">
      <c r="A64" s="28"/>
      <c r="B64" s="28" t="s">
        <v>528</v>
      </c>
      <c r="C64" s="30">
        <v>931</v>
      </c>
      <c r="D64" s="30" t="s">
        <v>529</v>
      </c>
      <c r="E64" s="30" t="s">
        <v>514</v>
      </c>
      <c r="F64" s="36" t="s">
        <v>507</v>
      </c>
      <c r="G64" s="30" t="s">
        <v>412</v>
      </c>
      <c r="H64" s="30" t="s">
        <v>545</v>
      </c>
      <c r="I64" s="30"/>
      <c r="J64" s="30" t="s">
        <v>510</v>
      </c>
      <c r="K64" s="112"/>
      <c r="L64" s="124">
        <f>L65</f>
        <v>378890</v>
      </c>
      <c r="M64" s="124"/>
      <c r="N64" s="124"/>
      <c r="O64" s="124"/>
      <c r="P64" s="200"/>
      <c r="Q64" s="200"/>
      <c r="R64" s="200"/>
      <c r="S64" s="126"/>
      <c r="T64" s="126"/>
      <c r="U64" s="201"/>
      <c r="V64" s="138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</row>
    <row r="65" spans="1:39" ht="94.5">
      <c r="A65" s="28"/>
      <c r="B65" s="150" t="s">
        <v>931</v>
      </c>
      <c r="C65" s="32">
        <v>931</v>
      </c>
      <c r="D65" s="32" t="s">
        <v>529</v>
      </c>
      <c r="E65" s="32" t="s">
        <v>514</v>
      </c>
      <c r="F65" s="36" t="s">
        <v>507</v>
      </c>
      <c r="G65" s="32" t="s">
        <v>412</v>
      </c>
      <c r="H65" s="32" t="s">
        <v>545</v>
      </c>
      <c r="I65" s="32" t="s">
        <v>201</v>
      </c>
      <c r="J65" s="32" t="s">
        <v>162</v>
      </c>
      <c r="K65" s="112"/>
      <c r="L65" s="124">
        <f>M65</f>
        <v>378890</v>
      </c>
      <c r="M65" s="124">
        <v>378890</v>
      </c>
      <c r="N65" s="124"/>
      <c r="O65" s="124"/>
      <c r="P65" s="200"/>
      <c r="Q65" s="200"/>
      <c r="R65" s="200"/>
      <c r="S65" s="126"/>
      <c r="T65" s="126"/>
      <c r="U65" s="201"/>
      <c r="V65" s="138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</row>
    <row r="66" spans="1:39" ht="31.5">
      <c r="A66" s="28"/>
      <c r="B66" s="28" t="s">
        <v>530</v>
      </c>
      <c r="C66" s="30">
        <v>931</v>
      </c>
      <c r="D66" s="30" t="s">
        <v>517</v>
      </c>
      <c r="E66" s="30" t="s">
        <v>531</v>
      </c>
      <c r="F66" s="36" t="s">
        <v>507</v>
      </c>
      <c r="G66" s="30" t="s">
        <v>202</v>
      </c>
      <c r="H66" s="30" t="s">
        <v>545</v>
      </c>
      <c r="I66" s="30"/>
      <c r="J66" s="30" t="s">
        <v>510</v>
      </c>
      <c r="K66" s="112"/>
      <c r="L66" s="124">
        <f>L67</f>
        <v>378890</v>
      </c>
      <c r="M66" s="124"/>
      <c r="N66" s="124"/>
      <c r="O66" s="124"/>
      <c r="P66" s="200"/>
      <c r="Q66" s="200"/>
      <c r="R66" s="200"/>
      <c r="S66" s="126"/>
      <c r="T66" s="126"/>
      <c r="U66" s="201"/>
      <c r="V66" s="138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</row>
    <row r="67" spans="1:39" ht="94.5">
      <c r="A67" s="28"/>
      <c r="B67" s="150" t="s">
        <v>931</v>
      </c>
      <c r="C67" s="32">
        <v>931</v>
      </c>
      <c r="D67" s="32" t="s">
        <v>517</v>
      </c>
      <c r="E67" s="32" t="s">
        <v>531</v>
      </c>
      <c r="F67" s="36" t="s">
        <v>507</v>
      </c>
      <c r="G67" s="32" t="s">
        <v>202</v>
      </c>
      <c r="H67" s="32" t="s">
        <v>545</v>
      </c>
      <c r="I67" s="32" t="s">
        <v>201</v>
      </c>
      <c r="J67" s="32" t="s">
        <v>162</v>
      </c>
      <c r="K67" s="112"/>
      <c r="L67" s="124">
        <f>M67</f>
        <v>378890</v>
      </c>
      <c r="M67" s="124">
        <v>378890</v>
      </c>
      <c r="N67" s="124"/>
      <c r="O67" s="124"/>
      <c r="P67" s="200"/>
      <c r="Q67" s="200"/>
      <c r="R67" s="200"/>
      <c r="S67" s="126"/>
      <c r="T67" s="126"/>
      <c r="U67" s="201"/>
      <c r="V67" s="138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</row>
    <row r="68" spans="1:39" ht="15.75">
      <c r="A68" s="42"/>
      <c r="B68" s="94" t="s">
        <v>561</v>
      </c>
      <c r="C68" s="87" t="s">
        <v>515</v>
      </c>
      <c r="D68" s="87" t="s">
        <v>554</v>
      </c>
      <c r="E68" s="87" t="s">
        <v>507</v>
      </c>
      <c r="F68" s="87" t="s">
        <v>538</v>
      </c>
      <c r="G68" s="87" t="s">
        <v>412</v>
      </c>
      <c r="H68" s="87" t="s">
        <v>507</v>
      </c>
      <c r="I68" s="87" t="s">
        <v>413</v>
      </c>
      <c r="J68" s="87" t="s">
        <v>510</v>
      </c>
      <c r="K68" s="115"/>
      <c r="L68" s="120">
        <f>L69</f>
        <v>1417644.8</v>
      </c>
      <c r="M68" s="124"/>
      <c r="N68" s="124"/>
      <c r="O68" s="124"/>
      <c r="P68" s="200"/>
      <c r="Q68" s="200"/>
      <c r="R68" s="200"/>
      <c r="S68" s="126"/>
      <c r="T68" s="126"/>
      <c r="U68" s="201"/>
      <c r="V68" s="138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</row>
    <row r="69" spans="1:39" ht="15.75">
      <c r="A69" s="42"/>
      <c r="B69" s="93" t="s">
        <v>562</v>
      </c>
      <c r="C69" s="87" t="s">
        <v>515</v>
      </c>
      <c r="D69" s="87">
        <v>12</v>
      </c>
      <c r="E69" s="87" t="s">
        <v>507</v>
      </c>
      <c r="F69" s="87" t="s">
        <v>538</v>
      </c>
      <c r="G69" s="87" t="s">
        <v>412</v>
      </c>
      <c r="H69" s="87" t="s">
        <v>507</v>
      </c>
      <c r="I69" s="87" t="s">
        <v>413</v>
      </c>
      <c r="J69" s="87" t="s">
        <v>510</v>
      </c>
      <c r="K69" s="115"/>
      <c r="L69" s="120">
        <f>L70</f>
        <v>1417644.8</v>
      </c>
      <c r="M69" s="124"/>
      <c r="N69" s="124"/>
      <c r="O69" s="124"/>
      <c r="P69" s="200"/>
      <c r="Q69" s="200"/>
      <c r="R69" s="200"/>
      <c r="S69" s="126"/>
      <c r="T69" s="126"/>
      <c r="U69" s="201"/>
      <c r="V69" s="138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</row>
    <row r="70" spans="1:39" ht="15.75">
      <c r="A70" s="42"/>
      <c r="B70" s="90" t="s">
        <v>563</v>
      </c>
      <c r="C70" s="87" t="s">
        <v>515</v>
      </c>
      <c r="D70" s="87" t="s">
        <v>554</v>
      </c>
      <c r="E70" s="87" t="s">
        <v>507</v>
      </c>
      <c r="F70" s="87" t="s">
        <v>538</v>
      </c>
      <c r="G70" s="87" t="s">
        <v>412</v>
      </c>
      <c r="H70" s="87" t="s">
        <v>507</v>
      </c>
      <c r="I70" s="87" t="s">
        <v>413</v>
      </c>
      <c r="J70" s="87" t="s">
        <v>205</v>
      </c>
      <c r="K70" s="115"/>
      <c r="L70" s="120">
        <v>1417644.8</v>
      </c>
      <c r="M70" s="124"/>
      <c r="N70" s="124"/>
      <c r="O70" s="124"/>
      <c r="P70" s="200"/>
      <c r="Q70" s="200"/>
      <c r="R70" s="200"/>
      <c r="S70" s="126"/>
      <c r="T70" s="126"/>
      <c r="U70" s="201"/>
      <c r="V70" s="138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</row>
    <row r="71" spans="1:39" ht="15.75">
      <c r="A71" s="42"/>
      <c r="B71" s="95" t="s">
        <v>142</v>
      </c>
      <c r="C71" s="87" t="s">
        <v>515</v>
      </c>
      <c r="D71" s="87" t="s">
        <v>514</v>
      </c>
      <c r="E71" s="87" t="s">
        <v>538</v>
      </c>
      <c r="F71" s="87" t="s">
        <v>517</v>
      </c>
      <c r="G71" s="87" t="s">
        <v>412</v>
      </c>
      <c r="H71" s="87" t="s">
        <v>507</v>
      </c>
      <c r="I71" s="87" t="s">
        <v>439</v>
      </c>
      <c r="J71" s="87" t="s">
        <v>510</v>
      </c>
      <c r="K71" s="115"/>
      <c r="L71" s="120">
        <f>L72</f>
        <v>4965855.5999999996</v>
      </c>
      <c r="M71" s="124"/>
      <c r="N71" s="124"/>
      <c r="O71" s="124"/>
      <c r="P71" s="200"/>
      <c r="Q71" s="200"/>
      <c r="R71" s="200"/>
      <c r="S71" s="126"/>
      <c r="T71" s="126"/>
      <c r="U71" s="201"/>
      <c r="V71" s="138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K71">
        <v>4522399.5999999996</v>
      </c>
      <c r="AL71" s="5">
        <f>L71-AK71</f>
        <v>443456</v>
      </c>
      <c r="AM71" s="5"/>
    </row>
    <row r="72" spans="1:39" ht="15.75">
      <c r="A72" s="42"/>
      <c r="B72" s="90" t="s">
        <v>143</v>
      </c>
      <c r="C72" s="87" t="s">
        <v>515</v>
      </c>
      <c r="D72" s="87" t="s">
        <v>514</v>
      </c>
      <c r="E72" s="87" t="s">
        <v>538</v>
      </c>
      <c r="F72" s="87" t="s">
        <v>545</v>
      </c>
      <c r="G72" s="87" t="s">
        <v>425</v>
      </c>
      <c r="H72" s="87" t="s">
        <v>545</v>
      </c>
      <c r="I72" s="87" t="s">
        <v>413</v>
      </c>
      <c r="J72" s="87" t="s">
        <v>510</v>
      </c>
      <c r="K72" s="115"/>
      <c r="L72" s="120">
        <f>L73</f>
        <v>4965855.5999999996</v>
      </c>
      <c r="M72" s="124"/>
      <c r="N72" s="124"/>
      <c r="O72" s="124"/>
      <c r="P72" s="200"/>
      <c r="Q72" s="200"/>
      <c r="R72" s="200"/>
      <c r="S72" s="126"/>
      <c r="T72" s="126"/>
      <c r="U72" s="201"/>
      <c r="V72" s="138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</row>
    <row r="73" spans="1:39" ht="15.75">
      <c r="A73" s="42"/>
      <c r="B73" s="90" t="s">
        <v>563</v>
      </c>
      <c r="C73" s="87" t="s">
        <v>515</v>
      </c>
      <c r="D73" s="87" t="s">
        <v>514</v>
      </c>
      <c r="E73" s="87" t="s">
        <v>538</v>
      </c>
      <c r="F73" s="87" t="s">
        <v>517</v>
      </c>
      <c r="G73" s="87" t="s">
        <v>412</v>
      </c>
      <c r="H73" s="87" t="s">
        <v>507</v>
      </c>
      <c r="I73" s="87" t="s">
        <v>439</v>
      </c>
      <c r="J73" s="87" t="s">
        <v>205</v>
      </c>
      <c r="K73" s="115"/>
      <c r="L73" s="120">
        <f>4522399.6+443456</f>
        <v>4965855.5999999996</v>
      </c>
      <c r="M73" s="124"/>
      <c r="N73" s="124"/>
      <c r="O73" s="124"/>
      <c r="P73" s="200"/>
      <c r="Q73" s="200"/>
      <c r="R73" s="200"/>
      <c r="S73" s="126"/>
      <c r="T73" s="126"/>
      <c r="U73" s="201"/>
      <c r="V73" s="138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</row>
    <row r="74" spans="1:39" ht="15.75">
      <c r="A74" s="42"/>
      <c r="B74" s="95" t="s">
        <v>556</v>
      </c>
      <c r="C74" s="86" t="s">
        <v>515</v>
      </c>
      <c r="D74" s="86" t="s">
        <v>523</v>
      </c>
      <c r="E74" s="86" t="s">
        <v>545</v>
      </c>
      <c r="F74" s="86" t="s">
        <v>545</v>
      </c>
      <c r="G74" s="86" t="s">
        <v>545</v>
      </c>
      <c r="H74" s="86" t="s">
        <v>545</v>
      </c>
      <c r="I74" s="86" t="s">
        <v>413</v>
      </c>
      <c r="J74" s="86" t="s">
        <v>510</v>
      </c>
      <c r="K74" s="114"/>
      <c r="L74" s="120">
        <f>L75+L78</f>
        <v>5571266.3799999999</v>
      </c>
      <c r="M74" s="124"/>
      <c r="N74" s="124"/>
      <c r="O74" s="124"/>
      <c r="P74" s="200"/>
      <c r="Q74" s="200"/>
      <c r="R74" s="200"/>
      <c r="S74" s="126"/>
      <c r="T74" s="126"/>
      <c r="U74" s="201"/>
      <c r="V74" s="138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</row>
    <row r="75" spans="1:39" ht="15.75">
      <c r="A75" s="42"/>
      <c r="B75" s="90" t="s">
        <v>557</v>
      </c>
      <c r="C75" s="87" t="s">
        <v>515</v>
      </c>
      <c r="D75" s="87" t="s">
        <v>523</v>
      </c>
      <c r="E75" s="87" t="s">
        <v>507</v>
      </c>
      <c r="F75" s="87"/>
      <c r="G75" s="87"/>
      <c r="H75" s="87"/>
      <c r="I75" s="87"/>
      <c r="J75" s="87"/>
      <c r="K75" s="115"/>
      <c r="L75" s="120">
        <f>L76</f>
        <v>2072900</v>
      </c>
      <c r="M75" s="124"/>
      <c r="N75" s="124"/>
      <c r="O75" s="124"/>
      <c r="P75" s="200"/>
      <c r="Q75" s="200"/>
      <c r="R75" s="200"/>
      <c r="S75" s="126"/>
      <c r="T75" s="126"/>
      <c r="U75" s="201"/>
      <c r="V75" s="138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</row>
    <row r="76" spans="1:39" ht="93.6" customHeight="1">
      <c r="A76" s="42"/>
      <c r="B76" s="90" t="s">
        <v>935</v>
      </c>
      <c r="C76" s="87" t="s">
        <v>515</v>
      </c>
      <c r="D76" s="87" t="s">
        <v>523</v>
      </c>
      <c r="E76" s="87" t="s">
        <v>507</v>
      </c>
      <c r="F76" s="87" t="s">
        <v>531</v>
      </c>
      <c r="G76" s="87"/>
      <c r="H76" s="87"/>
      <c r="I76" s="87"/>
      <c r="J76" s="87"/>
      <c r="K76" s="115"/>
      <c r="L76" s="211">
        <f>L77</f>
        <v>2072900</v>
      </c>
      <c r="M76" s="124"/>
      <c r="N76" s="124"/>
      <c r="O76" s="124"/>
      <c r="P76" s="200"/>
      <c r="Q76" s="200"/>
      <c r="R76" s="200"/>
      <c r="S76" s="126"/>
      <c r="T76" s="126"/>
      <c r="U76" s="201"/>
      <c r="V76" s="138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</row>
    <row r="77" spans="1:39" ht="40.15" customHeight="1">
      <c r="A77" s="42"/>
      <c r="B77" s="90" t="s">
        <v>936</v>
      </c>
      <c r="C77" s="87" t="s">
        <v>515</v>
      </c>
      <c r="D77" s="87" t="s">
        <v>523</v>
      </c>
      <c r="E77" s="87" t="s">
        <v>507</v>
      </c>
      <c r="F77" s="87" t="s">
        <v>531</v>
      </c>
      <c r="G77" s="87" t="s">
        <v>412</v>
      </c>
      <c r="H77" s="87" t="s">
        <v>545</v>
      </c>
      <c r="I77" s="87" t="s">
        <v>436</v>
      </c>
      <c r="J77" s="87" t="s">
        <v>585</v>
      </c>
      <c r="K77" s="115"/>
      <c r="L77" s="120">
        <v>2072900</v>
      </c>
      <c r="M77" s="124"/>
      <c r="N77" s="124"/>
      <c r="O77" s="124"/>
      <c r="P77" s="200"/>
      <c r="Q77" s="200"/>
      <c r="R77" s="200"/>
      <c r="S77" s="126"/>
      <c r="T77" s="126"/>
      <c r="U77" s="201"/>
      <c r="V77" s="138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</row>
    <row r="78" spans="1:39" ht="94.5">
      <c r="A78" s="42"/>
      <c r="B78" s="90" t="s">
        <v>937</v>
      </c>
      <c r="C78" s="87" t="s">
        <v>515</v>
      </c>
      <c r="D78" s="87" t="s">
        <v>523</v>
      </c>
      <c r="E78" s="87" t="s">
        <v>507</v>
      </c>
      <c r="F78" s="87" t="s">
        <v>531</v>
      </c>
      <c r="G78" s="87"/>
      <c r="H78" s="87"/>
      <c r="I78" s="87"/>
      <c r="J78" s="87"/>
      <c r="K78" s="115"/>
      <c r="L78" s="120">
        <f>L79+L80</f>
        <v>3498366.38</v>
      </c>
      <c r="M78" s="124"/>
      <c r="N78" s="124"/>
      <c r="O78" s="124"/>
      <c r="P78" s="200"/>
      <c r="Q78" s="200"/>
      <c r="R78" s="200"/>
      <c r="S78" s="126"/>
      <c r="T78" s="126"/>
      <c r="U78" s="201"/>
      <c r="V78" s="138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</row>
    <row r="79" spans="1:39" ht="31.5">
      <c r="A79" s="42"/>
      <c r="B79" s="90" t="s">
        <v>936</v>
      </c>
      <c r="C79" s="87" t="s">
        <v>515</v>
      </c>
      <c r="D79" s="87" t="s">
        <v>523</v>
      </c>
      <c r="E79" s="87" t="s">
        <v>507</v>
      </c>
      <c r="F79" s="87" t="s">
        <v>531</v>
      </c>
      <c r="G79" s="87" t="s">
        <v>412</v>
      </c>
      <c r="H79" s="87" t="s">
        <v>529</v>
      </c>
      <c r="I79" s="87" t="s">
        <v>437</v>
      </c>
      <c r="J79" s="87" t="s">
        <v>585</v>
      </c>
      <c r="K79" s="115"/>
      <c r="L79" s="120">
        <v>1499200</v>
      </c>
      <c r="M79" s="124"/>
      <c r="N79" s="124"/>
      <c r="O79" s="124"/>
      <c r="P79" s="200"/>
      <c r="Q79" s="200"/>
      <c r="R79" s="200"/>
      <c r="S79" s="126"/>
      <c r="T79" s="126"/>
      <c r="U79" s="201"/>
      <c r="V79" s="138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</row>
    <row r="80" spans="1:39" ht="33" customHeight="1">
      <c r="A80" s="42"/>
      <c r="B80" s="90" t="s">
        <v>938</v>
      </c>
      <c r="C80" s="87" t="s">
        <v>515</v>
      </c>
      <c r="D80" s="87" t="s">
        <v>523</v>
      </c>
      <c r="E80" s="87" t="s">
        <v>507</v>
      </c>
      <c r="F80" s="87" t="s">
        <v>531</v>
      </c>
      <c r="G80" s="87" t="s">
        <v>412</v>
      </c>
      <c r="H80" s="87" t="s">
        <v>529</v>
      </c>
      <c r="I80" s="87" t="s">
        <v>437</v>
      </c>
      <c r="J80" s="87" t="s">
        <v>551</v>
      </c>
      <c r="K80" s="115"/>
      <c r="L80" s="120">
        <v>1999166.38</v>
      </c>
      <c r="M80" s="124"/>
      <c r="N80" s="124"/>
      <c r="O80" s="124"/>
      <c r="P80" s="200"/>
      <c r="Q80" s="200"/>
      <c r="R80" s="200"/>
      <c r="S80" s="126"/>
      <c r="T80" s="126"/>
      <c r="U80" s="201"/>
      <c r="V80" s="138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</row>
    <row r="81" spans="1:32" ht="31.5">
      <c r="A81" s="42"/>
      <c r="B81" s="90" t="s">
        <v>939</v>
      </c>
      <c r="C81" s="87" t="s">
        <v>515</v>
      </c>
      <c r="D81" s="87" t="s">
        <v>567</v>
      </c>
      <c r="E81" s="87" t="s">
        <v>508</v>
      </c>
      <c r="F81" s="87" t="s">
        <v>507</v>
      </c>
      <c r="G81" s="87" t="s">
        <v>940</v>
      </c>
      <c r="H81" s="87" t="s">
        <v>541</v>
      </c>
      <c r="I81" s="87" t="s">
        <v>941</v>
      </c>
      <c r="J81" s="87" t="s">
        <v>535</v>
      </c>
      <c r="K81" s="115"/>
      <c r="L81" s="120">
        <v>1491800</v>
      </c>
      <c r="M81" s="124"/>
      <c r="N81" s="124"/>
      <c r="O81" s="124"/>
      <c r="P81" s="200"/>
      <c r="Q81" s="200"/>
      <c r="R81" s="200"/>
      <c r="S81" s="126"/>
      <c r="T81" s="126"/>
      <c r="U81" s="201"/>
      <c r="V81" s="138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</row>
    <row r="82" spans="1:32" ht="15.75">
      <c r="A82" s="42"/>
      <c r="B82" s="90"/>
      <c r="C82" s="87"/>
      <c r="D82" s="87"/>
      <c r="E82" s="87"/>
      <c r="F82" s="87"/>
      <c r="G82" s="87"/>
      <c r="H82" s="87"/>
      <c r="I82" s="87"/>
      <c r="J82" s="87"/>
      <c r="K82" s="115"/>
      <c r="L82" s="120"/>
      <c r="M82" s="124"/>
      <c r="N82" s="124"/>
      <c r="O82" s="124"/>
      <c r="P82" s="200"/>
      <c r="Q82" s="200"/>
      <c r="R82" s="200"/>
      <c r="S82" s="126"/>
      <c r="T82" s="126"/>
      <c r="U82" s="201"/>
      <c r="V82" s="138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</row>
    <row r="83" spans="1:32" ht="15.75">
      <c r="A83" s="42"/>
      <c r="B83" s="90"/>
      <c r="C83" s="87"/>
      <c r="D83" s="87"/>
      <c r="E83" s="87"/>
      <c r="F83" s="87"/>
      <c r="G83" s="87"/>
      <c r="H83" s="87"/>
      <c r="I83" s="87"/>
      <c r="J83" s="87"/>
      <c r="K83" s="115"/>
      <c r="L83" s="120"/>
      <c r="M83" s="124"/>
      <c r="N83" s="124"/>
      <c r="O83" s="124"/>
      <c r="P83" s="200"/>
      <c r="Q83" s="200"/>
      <c r="R83" s="200"/>
      <c r="S83" s="126"/>
      <c r="T83" s="126"/>
      <c r="U83" s="201"/>
      <c r="V83" s="138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</row>
    <row r="84" spans="1:32" ht="15.75">
      <c r="A84" s="42"/>
      <c r="B84" s="90"/>
      <c r="C84" s="87"/>
      <c r="D84" s="87"/>
      <c r="E84" s="87"/>
      <c r="F84" s="87"/>
      <c r="G84" s="87"/>
      <c r="H84" s="87"/>
      <c r="I84" s="87"/>
      <c r="J84" s="87"/>
      <c r="K84" s="115"/>
      <c r="L84" s="120"/>
      <c r="M84" s="124"/>
      <c r="N84" s="124"/>
      <c r="O84" s="124"/>
      <c r="P84" s="200"/>
      <c r="Q84" s="200"/>
      <c r="R84" s="200"/>
      <c r="S84" s="126"/>
      <c r="T84" s="126"/>
      <c r="U84" s="201"/>
      <c r="V84" s="138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</row>
    <row r="85" spans="1:32" ht="15.75">
      <c r="A85" s="42"/>
      <c r="B85" s="90"/>
      <c r="C85" s="87"/>
      <c r="D85" s="87"/>
      <c r="E85" s="87"/>
      <c r="F85" s="87"/>
      <c r="G85" s="87"/>
      <c r="H85" s="87"/>
      <c r="I85" s="87"/>
      <c r="J85" s="87"/>
      <c r="K85" s="115"/>
      <c r="L85" s="120"/>
      <c r="M85" s="124"/>
      <c r="N85" s="124"/>
      <c r="O85" s="124"/>
      <c r="P85" s="200"/>
      <c r="Q85" s="200"/>
      <c r="R85" s="200"/>
      <c r="S85" s="126"/>
      <c r="T85" s="126"/>
      <c r="U85" s="201"/>
      <c r="V85" s="138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</row>
    <row r="86" spans="1:32" ht="15.75">
      <c r="A86" s="42"/>
      <c r="B86" s="90"/>
      <c r="C86" s="87"/>
      <c r="D86" s="87"/>
      <c r="E86" s="87"/>
      <c r="F86" s="87"/>
      <c r="G86" s="87"/>
      <c r="H86" s="87"/>
      <c r="I86" s="87"/>
      <c r="J86" s="87"/>
      <c r="K86" s="115"/>
      <c r="L86" s="120"/>
      <c r="M86" s="124"/>
      <c r="N86" s="124"/>
      <c r="O86" s="124"/>
      <c r="P86" s="200"/>
      <c r="Q86" s="200"/>
      <c r="R86" s="200"/>
      <c r="S86" s="126"/>
      <c r="T86" s="126"/>
      <c r="U86" s="201"/>
      <c r="V86" s="138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</row>
    <row r="87" spans="1:32" ht="15.75">
      <c r="A87" s="42"/>
      <c r="B87" s="90"/>
      <c r="C87" s="87"/>
      <c r="D87" s="87"/>
      <c r="E87" s="87"/>
      <c r="F87" s="87"/>
      <c r="G87" s="87"/>
      <c r="H87" s="87"/>
      <c r="I87" s="87"/>
      <c r="J87" s="87"/>
      <c r="K87" s="115"/>
      <c r="L87" s="120"/>
      <c r="M87" s="124"/>
      <c r="N87" s="124"/>
      <c r="O87" s="124"/>
      <c r="P87" s="200"/>
      <c r="Q87" s="200"/>
      <c r="R87" s="200"/>
      <c r="S87" s="126"/>
      <c r="T87" s="126"/>
      <c r="U87" s="201"/>
      <c r="V87" s="138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</row>
    <row r="88" spans="1:32" ht="15.75">
      <c r="A88" s="28"/>
      <c r="B88" s="150"/>
      <c r="C88" s="32"/>
      <c r="D88" s="32"/>
      <c r="E88" s="32"/>
      <c r="F88" s="36"/>
      <c r="G88" s="32"/>
      <c r="H88" s="32"/>
      <c r="I88" s="32"/>
      <c r="J88" s="32"/>
      <c r="K88" s="112"/>
      <c r="L88" s="124"/>
      <c r="M88" s="124"/>
      <c r="N88" s="124"/>
      <c r="O88" s="124"/>
      <c r="P88" s="200"/>
      <c r="Q88" s="200"/>
      <c r="R88" s="200"/>
      <c r="S88" s="126"/>
      <c r="T88" s="126"/>
      <c r="U88" s="201"/>
      <c r="V88" s="138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</row>
    <row r="89" spans="1:32" ht="47.25">
      <c r="A89" s="202">
        <v>3</v>
      </c>
      <c r="B89" s="202" t="s">
        <v>532</v>
      </c>
      <c r="C89" s="203">
        <v>932</v>
      </c>
      <c r="D89" s="210"/>
      <c r="E89" s="210"/>
      <c r="F89" s="210"/>
      <c r="G89" s="210"/>
      <c r="H89" s="210"/>
      <c r="I89" s="210"/>
      <c r="J89" s="210"/>
      <c r="K89" s="204"/>
      <c r="L89" s="205">
        <f>L90+L91+L92+L94+L106</f>
        <v>277768710.50999999</v>
      </c>
      <c r="M89" s="120"/>
      <c r="N89" s="120"/>
      <c r="O89" s="120"/>
      <c r="P89" s="200"/>
      <c r="Q89" s="200"/>
      <c r="R89" s="200"/>
      <c r="S89" s="126"/>
      <c r="T89" s="126"/>
      <c r="U89" s="201"/>
      <c r="V89" s="138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</row>
    <row r="90" spans="1:32" ht="94.5">
      <c r="A90" s="28"/>
      <c r="B90" s="38" t="s">
        <v>942</v>
      </c>
      <c r="C90" s="30" t="s">
        <v>537</v>
      </c>
      <c r="D90" s="30" t="s">
        <v>525</v>
      </c>
      <c r="E90" s="30" t="s">
        <v>541</v>
      </c>
      <c r="F90" s="36" t="s">
        <v>523</v>
      </c>
      <c r="G90" s="30" t="s">
        <v>410</v>
      </c>
      <c r="H90" s="30" t="s">
        <v>541</v>
      </c>
      <c r="I90" s="30" t="s">
        <v>432</v>
      </c>
      <c r="J90" s="30" t="s">
        <v>535</v>
      </c>
      <c r="K90" s="115"/>
      <c r="L90" s="120">
        <f>AD90</f>
        <v>27955500</v>
      </c>
      <c r="M90" s="120"/>
      <c r="N90" s="120"/>
      <c r="O90" s="120"/>
      <c r="P90" s="200"/>
      <c r="Q90" s="200"/>
      <c r="R90" s="200"/>
      <c r="S90" s="126"/>
      <c r="T90" s="126"/>
      <c r="U90" s="201"/>
      <c r="V90" s="138"/>
      <c r="W90" s="126"/>
      <c r="X90" s="126"/>
      <c r="Y90" s="126"/>
      <c r="Z90" s="126"/>
      <c r="AA90" s="126"/>
      <c r="AB90" s="126"/>
      <c r="AC90" s="126"/>
      <c r="AD90" s="126">
        <v>27955500</v>
      </c>
      <c r="AE90" s="126"/>
      <c r="AF90" s="126"/>
    </row>
    <row r="91" spans="1:32" ht="94.5">
      <c r="A91" s="28"/>
      <c r="B91" s="214" t="s">
        <v>943</v>
      </c>
      <c r="C91" s="30" t="s">
        <v>537</v>
      </c>
      <c r="D91" s="30" t="s">
        <v>525</v>
      </c>
      <c r="E91" s="30" t="s">
        <v>507</v>
      </c>
      <c r="F91" s="36" t="s">
        <v>523</v>
      </c>
      <c r="G91" s="30" t="s">
        <v>412</v>
      </c>
      <c r="H91" s="30" t="s">
        <v>507</v>
      </c>
      <c r="I91" s="30" t="s">
        <v>432</v>
      </c>
      <c r="J91" s="30" t="s">
        <v>535</v>
      </c>
      <c r="K91" s="112"/>
      <c r="L91" s="120">
        <f>AD91</f>
        <v>7882600</v>
      </c>
      <c r="M91" s="120"/>
      <c r="N91" s="120"/>
      <c r="O91" s="120"/>
      <c r="P91" s="200"/>
      <c r="Q91" s="200"/>
      <c r="R91" s="200"/>
      <c r="S91" s="126"/>
      <c r="T91" s="126"/>
      <c r="U91" s="201"/>
      <c r="V91" s="138"/>
      <c r="W91" s="126"/>
      <c r="X91" s="126"/>
      <c r="Y91" s="126"/>
      <c r="Z91" s="126"/>
      <c r="AA91" s="126"/>
      <c r="AB91" s="126"/>
      <c r="AC91" s="126"/>
      <c r="AD91" s="126">
        <v>7882600</v>
      </c>
      <c r="AE91" s="126"/>
      <c r="AF91" s="126"/>
    </row>
    <row r="92" spans="1:32" ht="15.75">
      <c r="A92" s="28"/>
      <c r="B92" s="35" t="s">
        <v>533</v>
      </c>
      <c r="C92" s="36">
        <v>932</v>
      </c>
      <c r="D92" s="36">
        <v>10</v>
      </c>
      <c r="E92" s="36" t="s">
        <v>507</v>
      </c>
      <c r="F92" s="87" t="s">
        <v>543</v>
      </c>
      <c r="G92" s="87" t="s">
        <v>412</v>
      </c>
      <c r="H92" s="87" t="s">
        <v>507</v>
      </c>
      <c r="I92" s="87" t="s">
        <v>413</v>
      </c>
      <c r="J92" s="36" t="s">
        <v>510</v>
      </c>
      <c r="K92" s="112"/>
      <c r="L92" s="120">
        <f>L93</f>
        <v>2549400</v>
      </c>
      <c r="M92" s="120"/>
      <c r="N92" s="120"/>
      <c r="O92" s="120"/>
      <c r="P92" s="200"/>
      <c r="Q92" s="200"/>
      <c r="R92" s="200"/>
      <c r="S92" s="126"/>
      <c r="T92" s="126"/>
      <c r="U92" s="201"/>
      <c r="V92" s="138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</row>
    <row r="93" spans="1:32" ht="19.5" customHeight="1">
      <c r="A93" s="28"/>
      <c r="B93" s="37" t="s">
        <v>534</v>
      </c>
      <c r="C93" s="36">
        <v>932</v>
      </c>
      <c r="D93" s="36">
        <v>10</v>
      </c>
      <c r="E93" s="36" t="s">
        <v>507</v>
      </c>
      <c r="F93" s="87" t="s">
        <v>543</v>
      </c>
      <c r="G93" s="87" t="s">
        <v>412</v>
      </c>
      <c r="H93" s="87" t="s">
        <v>507</v>
      </c>
      <c r="I93" s="87" t="s">
        <v>413</v>
      </c>
      <c r="J93" s="30" t="s">
        <v>535</v>
      </c>
      <c r="K93" s="112"/>
      <c r="L93" s="120">
        <f>M93</f>
        <v>2549400</v>
      </c>
      <c r="M93" s="120">
        <v>2549400</v>
      </c>
      <c r="N93" s="120"/>
      <c r="O93" s="120"/>
      <c r="P93" s="200"/>
      <c r="Q93" s="200"/>
      <c r="R93" s="200"/>
      <c r="S93" s="126"/>
      <c r="T93" s="126"/>
      <c r="U93" s="201"/>
      <c r="V93" s="138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</row>
    <row r="94" spans="1:32" ht="15.75">
      <c r="A94" s="28"/>
      <c r="B94" s="41" t="s">
        <v>536</v>
      </c>
      <c r="C94" s="30" t="s">
        <v>537</v>
      </c>
      <c r="D94" s="30" t="s">
        <v>538</v>
      </c>
      <c r="E94" s="30" t="s">
        <v>545</v>
      </c>
      <c r="F94" s="36" t="s">
        <v>545</v>
      </c>
      <c r="G94" s="30" t="s">
        <v>425</v>
      </c>
      <c r="H94" s="30" t="s">
        <v>545</v>
      </c>
      <c r="I94" s="30" t="s">
        <v>413</v>
      </c>
      <c r="J94" s="30" t="s">
        <v>510</v>
      </c>
      <c r="K94" s="112"/>
      <c r="L94" s="120">
        <f>L95+L96+L97+L98+L99+L100+L101+L103+L104+L105+L102</f>
        <v>230143800</v>
      </c>
      <c r="M94" s="120"/>
      <c r="N94" s="120"/>
      <c r="O94" s="120"/>
      <c r="P94" s="200"/>
      <c r="Q94" s="200"/>
      <c r="R94" s="200"/>
      <c r="S94" s="126"/>
      <c r="T94" s="126"/>
      <c r="U94" s="201"/>
      <c r="V94" s="138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</row>
    <row r="95" spans="1:32" ht="94.5">
      <c r="A95" s="28"/>
      <c r="B95" s="40" t="s">
        <v>540</v>
      </c>
      <c r="C95" s="30" t="s">
        <v>537</v>
      </c>
      <c r="D95" s="30">
        <v>10</v>
      </c>
      <c r="E95" s="30" t="s">
        <v>508</v>
      </c>
      <c r="F95" s="36" t="s">
        <v>541</v>
      </c>
      <c r="G95" s="30" t="s">
        <v>423</v>
      </c>
      <c r="H95" s="30" t="s">
        <v>507</v>
      </c>
      <c r="I95" s="30" t="s">
        <v>424</v>
      </c>
      <c r="J95" s="30" t="s">
        <v>535</v>
      </c>
      <c r="K95" s="112"/>
      <c r="L95" s="120">
        <f t="shared" ref="L95:L105" si="0">AE95</f>
        <v>225100</v>
      </c>
      <c r="M95" s="120"/>
      <c r="N95" s="120"/>
      <c r="O95" s="120"/>
      <c r="P95" s="200"/>
      <c r="Q95" s="200"/>
      <c r="R95" s="200"/>
      <c r="S95" s="126"/>
      <c r="T95" s="126"/>
      <c r="U95" s="201"/>
      <c r="V95" s="138"/>
      <c r="W95" s="126"/>
      <c r="X95" s="126"/>
      <c r="Y95" s="126"/>
      <c r="Z95" s="126"/>
      <c r="AA95" s="126"/>
      <c r="AB95" s="126"/>
      <c r="AC95" s="126"/>
      <c r="AD95" s="126"/>
      <c r="AE95" s="126">
        <v>225100</v>
      </c>
      <c r="AF95" s="126"/>
    </row>
    <row r="96" spans="1:32" ht="94.5">
      <c r="A96" s="28"/>
      <c r="B96" s="40" t="s">
        <v>944</v>
      </c>
      <c r="C96" s="30" t="s">
        <v>537</v>
      </c>
      <c r="D96" s="30">
        <v>10</v>
      </c>
      <c r="E96" s="30" t="s">
        <v>508</v>
      </c>
      <c r="F96" s="36" t="s">
        <v>417</v>
      </c>
      <c r="G96" s="30" t="s">
        <v>416</v>
      </c>
      <c r="H96" s="30" t="s">
        <v>545</v>
      </c>
      <c r="I96" s="30" t="s">
        <v>426</v>
      </c>
      <c r="J96" s="30" t="s">
        <v>535</v>
      </c>
      <c r="K96" s="112"/>
      <c r="L96" s="120">
        <f t="shared" si="0"/>
        <v>17500000</v>
      </c>
      <c r="M96" s="120"/>
      <c r="N96" s="120"/>
      <c r="O96" s="120"/>
      <c r="P96" s="200"/>
      <c r="Q96" s="200"/>
      <c r="R96" s="200"/>
      <c r="S96" s="126"/>
      <c r="T96" s="126"/>
      <c r="U96" s="201"/>
      <c r="V96" s="138"/>
      <c r="W96" s="126"/>
      <c r="X96" s="126"/>
      <c r="Y96" s="126"/>
      <c r="Z96" s="126"/>
      <c r="AA96" s="126"/>
      <c r="AB96" s="126"/>
      <c r="AC96" s="126"/>
      <c r="AD96" s="126"/>
      <c r="AE96" s="126">
        <v>17500000</v>
      </c>
      <c r="AF96" s="126"/>
    </row>
    <row r="97" spans="1:43" ht="94.5">
      <c r="A97" s="28"/>
      <c r="B97" s="40" t="s">
        <v>945</v>
      </c>
      <c r="C97" s="30" t="s">
        <v>537</v>
      </c>
      <c r="D97" s="30">
        <v>10</v>
      </c>
      <c r="E97" s="30" t="s">
        <v>508</v>
      </c>
      <c r="F97" s="36" t="s">
        <v>541</v>
      </c>
      <c r="G97" s="30" t="s">
        <v>423</v>
      </c>
      <c r="H97" s="30" t="s">
        <v>507</v>
      </c>
      <c r="I97" s="30" t="s">
        <v>427</v>
      </c>
      <c r="J97" s="30" t="s">
        <v>535</v>
      </c>
      <c r="K97" s="112"/>
      <c r="L97" s="120">
        <f t="shared" si="0"/>
        <v>11700000</v>
      </c>
      <c r="M97" s="120"/>
      <c r="N97" s="120"/>
      <c r="O97" s="120"/>
      <c r="P97" s="200"/>
      <c r="Q97" s="200"/>
      <c r="R97" s="200"/>
      <c r="S97" s="126"/>
      <c r="T97" s="126"/>
      <c r="U97" s="201"/>
      <c r="V97" s="138"/>
      <c r="W97" s="126"/>
      <c r="X97" s="126"/>
      <c r="Y97" s="126"/>
      <c r="Z97" s="126"/>
      <c r="AA97" s="126"/>
      <c r="AB97" s="126"/>
      <c r="AC97" s="126"/>
      <c r="AD97" s="126"/>
      <c r="AE97" s="126">
        <v>11700000</v>
      </c>
      <c r="AF97" s="126"/>
    </row>
    <row r="98" spans="1:43" ht="101.25" customHeight="1">
      <c r="A98" s="28"/>
      <c r="B98" s="40" t="s">
        <v>946</v>
      </c>
      <c r="C98" s="30" t="s">
        <v>537</v>
      </c>
      <c r="D98" s="30">
        <v>10</v>
      </c>
      <c r="E98" s="30" t="s">
        <v>508</v>
      </c>
      <c r="F98" s="36" t="s">
        <v>541</v>
      </c>
      <c r="G98" s="30" t="s">
        <v>423</v>
      </c>
      <c r="H98" s="30" t="s">
        <v>507</v>
      </c>
      <c r="I98" s="30" t="s">
        <v>428</v>
      </c>
      <c r="J98" s="30" t="s">
        <v>535</v>
      </c>
      <c r="K98" s="112"/>
      <c r="L98" s="120">
        <f t="shared" si="0"/>
        <v>22409800</v>
      </c>
      <c r="M98" s="120"/>
      <c r="N98" s="120"/>
      <c r="O98" s="120"/>
      <c r="P98" s="200"/>
      <c r="Q98" s="200"/>
      <c r="R98" s="200"/>
      <c r="S98" s="126"/>
      <c r="T98" s="126"/>
      <c r="U98" s="201"/>
      <c r="V98" s="138"/>
      <c r="W98" s="126"/>
      <c r="X98" s="126"/>
      <c r="Y98" s="126"/>
      <c r="Z98" s="126"/>
      <c r="AA98" s="126"/>
      <c r="AB98" s="126"/>
      <c r="AC98" s="126"/>
      <c r="AD98" s="126"/>
      <c r="AE98" s="126">
        <v>22409800</v>
      </c>
      <c r="AF98" s="126"/>
    </row>
    <row r="99" spans="1:43" ht="94.5">
      <c r="A99" s="28"/>
      <c r="B99" s="40" t="s">
        <v>947</v>
      </c>
      <c r="C99" s="30" t="s">
        <v>537</v>
      </c>
      <c r="D99" s="30">
        <v>10</v>
      </c>
      <c r="E99" s="30" t="s">
        <v>508</v>
      </c>
      <c r="F99" s="36" t="s">
        <v>541</v>
      </c>
      <c r="G99" s="30" t="s">
        <v>423</v>
      </c>
      <c r="H99" s="30" t="s">
        <v>507</v>
      </c>
      <c r="I99" s="30" t="s">
        <v>429</v>
      </c>
      <c r="J99" s="30" t="s">
        <v>535</v>
      </c>
      <c r="K99" s="112"/>
      <c r="L99" s="120">
        <f t="shared" si="0"/>
        <v>8687900</v>
      </c>
      <c r="M99" s="120"/>
      <c r="N99" s="120"/>
      <c r="O99" s="120"/>
      <c r="P99" s="200"/>
      <c r="Q99" s="200"/>
      <c r="R99" s="200"/>
      <c r="S99" s="126"/>
      <c r="T99" s="126"/>
      <c r="U99" s="201"/>
      <c r="V99" s="138"/>
      <c r="W99" s="126"/>
      <c r="X99" s="126"/>
      <c r="Y99" s="126"/>
      <c r="Z99" s="126"/>
      <c r="AA99" s="126"/>
      <c r="AB99" s="126"/>
      <c r="AC99" s="126"/>
      <c r="AD99" s="126"/>
      <c r="AE99" s="126">
        <v>8687900</v>
      </c>
      <c r="AF99" s="126"/>
    </row>
    <row r="100" spans="1:43" ht="94.5">
      <c r="A100" s="28"/>
      <c r="B100" s="40" t="s">
        <v>948</v>
      </c>
      <c r="C100" s="30" t="s">
        <v>537</v>
      </c>
      <c r="D100" s="30">
        <v>10</v>
      </c>
      <c r="E100" s="30" t="s">
        <v>508</v>
      </c>
      <c r="F100" s="36" t="s">
        <v>541</v>
      </c>
      <c r="G100" s="30" t="s">
        <v>423</v>
      </c>
      <c r="H100" s="30" t="s">
        <v>507</v>
      </c>
      <c r="I100" s="30" t="s">
        <v>430</v>
      </c>
      <c r="J100" s="30" t="s">
        <v>535</v>
      </c>
      <c r="K100" s="112"/>
      <c r="L100" s="120">
        <f t="shared" si="0"/>
        <v>499400</v>
      </c>
      <c r="M100" s="120"/>
      <c r="N100" s="120"/>
      <c r="O100" s="120"/>
      <c r="P100" s="200"/>
      <c r="Q100" s="200"/>
      <c r="R100" s="200"/>
      <c r="S100" s="126"/>
      <c r="T100" s="126"/>
      <c r="U100" s="201"/>
      <c r="V100" s="138"/>
      <c r="W100" s="126"/>
      <c r="X100" s="126"/>
      <c r="Y100" s="126"/>
      <c r="Z100" s="126"/>
      <c r="AA100" s="126"/>
      <c r="AB100" s="126"/>
      <c r="AC100" s="126"/>
      <c r="AD100" s="126"/>
      <c r="AE100" s="126">
        <v>499400</v>
      </c>
      <c r="AF100" s="126"/>
    </row>
    <row r="101" spans="1:43" ht="94.5">
      <c r="A101" s="28"/>
      <c r="B101" s="40" t="s">
        <v>949</v>
      </c>
      <c r="C101" s="30" t="s">
        <v>537</v>
      </c>
      <c r="D101" s="30">
        <v>10</v>
      </c>
      <c r="E101" s="30" t="s">
        <v>508</v>
      </c>
      <c r="F101" s="36" t="s">
        <v>541</v>
      </c>
      <c r="G101" s="30" t="s">
        <v>423</v>
      </c>
      <c r="H101" s="30" t="s">
        <v>507</v>
      </c>
      <c r="I101" s="30" t="s">
        <v>431</v>
      </c>
      <c r="J101" s="30" t="s">
        <v>535</v>
      </c>
      <c r="K101" s="112"/>
      <c r="L101" s="120">
        <f t="shared" si="0"/>
        <v>98964300</v>
      </c>
      <c r="M101" s="120"/>
      <c r="N101" s="120"/>
      <c r="O101" s="120"/>
      <c r="P101" s="200"/>
      <c r="Q101" s="200"/>
      <c r="R101" s="200"/>
      <c r="S101" s="126"/>
      <c r="T101" s="126"/>
      <c r="U101" s="201"/>
      <c r="V101" s="138"/>
      <c r="W101" s="126"/>
      <c r="X101" s="126"/>
      <c r="Y101" s="126"/>
      <c r="Z101" s="126"/>
      <c r="AA101" s="126"/>
      <c r="AB101" s="126"/>
      <c r="AC101" s="126"/>
      <c r="AD101" s="126"/>
      <c r="AE101" s="126">
        <v>98964300</v>
      </c>
      <c r="AF101" s="126"/>
    </row>
    <row r="102" spans="1:43" ht="54.75" customHeight="1">
      <c r="A102" s="28"/>
      <c r="B102" s="40" t="s">
        <v>594</v>
      </c>
      <c r="C102" s="30" t="s">
        <v>537</v>
      </c>
      <c r="D102" s="30" t="s">
        <v>538</v>
      </c>
      <c r="E102" s="30" t="s">
        <v>514</v>
      </c>
      <c r="F102" s="36" t="s">
        <v>541</v>
      </c>
      <c r="G102" s="30" t="s">
        <v>410</v>
      </c>
      <c r="H102" s="30" t="s">
        <v>507</v>
      </c>
      <c r="I102" s="30" t="s">
        <v>595</v>
      </c>
      <c r="J102" s="30" t="s">
        <v>535</v>
      </c>
      <c r="K102" s="112"/>
      <c r="L102" s="120">
        <f t="shared" si="0"/>
        <v>5627600</v>
      </c>
      <c r="M102" s="120"/>
      <c r="N102" s="120"/>
      <c r="O102" s="120"/>
      <c r="P102" s="200"/>
      <c r="Q102" s="200"/>
      <c r="R102" s="200"/>
      <c r="S102" s="126"/>
      <c r="T102" s="126"/>
      <c r="U102" s="201"/>
      <c r="V102" s="138"/>
      <c r="W102" s="126"/>
      <c r="X102" s="126"/>
      <c r="Y102" s="126"/>
      <c r="Z102" s="126"/>
      <c r="AA102" s="126"/>
      <c r="AB102" s="126"/>
      <c r="AC102" s="126"/>
      <c r="AD102" s="126"/>
      <c r="AE102" s="126">
        <v>5627600</v>
      </c>
      <c r="AF102" s="126"/>
    </row>
    <row r="103" spans="1:43" ht="103.5" customHeight="1">
      <c r="A103" s="28"/>
      <c r="B103" s="90" t="s">
        <v>950</v>
      </c>
      <c r="C103" s="87" t="s">
        <v>537</v>
      </c>
      <c r="D103" s="87" t="s">
        <v>538</v>
      </c>
      <c r="E103" s="87" t="s">
        <v>514</v>
      </c>
      <c r="F103" s="87" t="s">
        <v>541</v>
      </c>
      <c r="G103" s="87" t="s">
        <v>410</v>
      </c>
      <c r="H103" s="87" t="s">
        <v>507</v>
      </c>
      <c r="I103" s="87" t="s">
        <v>951</v>
      </c>
      <c r="J103" s="87" t="s">
        <v>535</v>
      </c>
      <c r="K103" s="115"/>
      <c r="L103" s="215">
        <f t="shared" si="0"/>
        <v>21744500</v>
      </c>
      <c r="M103" s="216"/>
      <c r="N103" s="216"/>
      <c r="O103" s="216"/>
      <c r="P103" s="200"/>
      <c r="Q103" s="200"/>
      <c r="R103" s="200"/>
      <c r="S103" s="126"/>
      <c r="T103" s="126"/>
      <c r="U103" s="201"/>
      <c r="V103" s="138"/>
      <c r="W103" s="126"/>
      <c r="X103" s="126"/>
      <c r="Y103" s="126"/>
      <c r="Z103" s="126"/>
      <c r="AA103" s="126"/>
      <c r="AB103" s="126"/>
      <c r="AC103" s="126"/>
      <c r="AD103" s="126"/>
      <c r="AE103" s="126">
        <v>21744500</v>
      </c>
      <c r="AF103" s="126"/>
    </row>
    <row r="104" spans="1:43" ht="94.5">
      <c r="A104" s="28"/>
      <c r="B104" s="40" t="s">
        <v>952</v>
      </c>
      <c r="C104" s="30" t="s">
        <v>537</v>
      </c>
      <c r="D104" s="30">
        <v>10</v>
      </c>
      <c r="E104" s="30" t="s">
        <v>514</v>
      </c>
      <c r="F104" s="36" t="s">
        <v>541</v>
      </c>
      <c r="G104" s="30" t="s">
        <v>410</v>
      </c>
      <c r="H104" s="30" t="s">
        <v>507</v>
      </c>
      <c r="I104" s="30" t="s">
        <v>421</v>
      </c>
      <c r="J104" s="30" t="s">
        <v>535</v>
      </c>
      <c r="K104" s="112"/>
      <c r="L104" s="120">
        <f t="shared" si="0"/>
        <v>24913500</v>
      </c>
      <c r="M104" s="120"/>
      <c r="N104" s="120"/>
      <c r="O104" s="120"/>
      <c r="P104" s="200"/>
      <c r="Q104" s="200"/>
      <c r="R104" s="200"/>
      <c r="S104" s="126"/>
      <c r="T104" s="126"/>
      <c r="U104" s="201"/>
      <c r="V104" s="138"/>
      <c r="W104" s="126"/>
      <c r="X104" s="126"/>
      <c r="Y104" s="126"/>
      <c r="Z104" s="126"/>
      <c r="AA104" s="126"/>
      <c r="AB104" s="126"/>
      <c r="AC104" s="126"/>
      <c r="AD104" s="126"/>
      <c r="AE104" s="126">
        <v>24913500</v>
      </c>
      <c r="AF104" s="126"/>
    </row>
    <row r="105" spans="1:43" ht="78.75">
      <c r="A105" s="28"/>
      <c r="B105" s="40" t="s">
        <v>539</v>
      </c>
      <c r="C105" s="30" t="s">
        <v>537</v>
      </c>
      <c r="D105" s="30">
        <v>10</v>
      </c>
      <c r="E105" s="30" t="s">
        <v>514</v>
      </c>
      <c r="F105" s="36" t="s">
        <v>541</v>
      </c>
      <c r="G105" s="30" t="s">
        <v>410</v>
      </c>
      <c r="H105" s="30" t="s">
        <v>507</v>
      </c>
      <c r="I105" s="30" t="s">
        <v>422</v>
      </c>
      <c r="J105" s="30" t="s">
        <v>535</v>
      </c>
      <c r="K105" s="112"/>
      <c r="L105" s="120">
        <f t="shared" si="0"/>
        <v>17871700</v>
      </c>
      <c r="M105" s="120"/>
      <c r="N105" s="120"/>
      <c r="O105" s="120"/>
      <c r="P105" s="200"/>
      <c r="Q105" s="200"/>
      <c r="R105" s="200"/>
      <c r="S105" s="126"/>
      <c r="T105" s="126"/>
      <c r="U105" s="201"/>
      <c r="V105" s="138"/>
      <c r="W105" s="126"/>
      <c r="X105" s="126"/>
      <c r="Y105" s="126"/>
      <c r="Z105" s="126"/>
      <c r="AA105" s="126"/>
      <c r="AB105" s="126"/>
      <c r="AC105" s="126"/>
      <c r="AD105" s="126"/>
      <c r="AE105" s="126">
        <v>17871700</v>
      </c>
      <c r="AF105" s="126"/>
    </row>
    <row r="106" spans="1:43" ht="25.9" customHeight="1">
      <c r="A106" s="28"/>
      <c r="B106" s="28" t="s">
        <v>542</v>
      </c>
      <c r="C106" s="30" t="s">
        <v>537</v>
      </c>
      <c r="D106" s="30" t="s">
        <v>538</v>
      </c>
      <c r="E106" s="30" t="s">
        <v>543</v>
      </c>
      <c r="F106" s="36"/>
      <c r="G106" s="30"/>
      <c r="H106" s="30"/>
      <c r="I106" s="30"/>
      <c r="J106" s="30" t="s">
        <v>510</v>
      </c>
      <c r="K106" s="112"/>
      <c r="L106" s="120">
        <f>L107+L108+L109</f>
        <v>9237410.5099999998</v>
      </c>
      <c r="M106" s="120"/>
      <c r="N106" s="120"/>
      <c r="O106" s="120"/>
      <c r="P106" s="200"/>
      <c r="Q106" s="200"/>
      <c r="R106" s="200"/>
      <c r="S106" s="126"/>
      <c r="T106" s="126"/>
      <c r="U106" s="201"/>
      <c r="V106" s="138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</row>
    <row r="107" spans="1:43" ht="94.5">
      <c r="A107" s="28"/>
      <c r="B107" s="150" t="s">
        <v>931</v>
      </c>
      <c r="C107" s="30" t="s">
        <v>537</v>
      </c>
      <c r="D107" s="30" t="s">
        <v>538</v>
      </c>
      <c r="E107" s="30" t="s">
        <v>543</v>
      </c>
      <c r="F107" s="36" t="s">
        <v>543</v>
      </c>
      <c r="G107" s="32" t="s">
        <v>410</v>
      </c>
      <c r="H107" s="32" t="s">
        <v>545</v>
      </c>
      <c r="I107" s="32" t="s">
        <v>201</v>
      </c>
      <c r="J107" s="32" t="s">
        <v>162</v>
      </c>
      <c r="K107" s="112"/>
      <c r="L107" s="120">
        <f>M107</f>
        <v>7965753.25</v>
      </c>
      <c r="M107" s="120">
        <v>7965753.25</v>
      </c>
      <c r="N107" s="120"/>
      <c r="O107" s="120"/>
      <c r="P107" s="200"/>
      <c r="Q107" s="200"/>
      <c r="R107" s="200"/>
      <c r="S107" s="126"/>
      <c r="T107" s="126"/>
      <c r="U107" s="201"/>
      <c r="V107" s="138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</row>
    <row r="108" spans="1:43" ht="63">
      <c r="A108" s="28"/>
      <c r="B108" s="33" t="s">
        <v>192</v>
      </c>
      <c r="C108" s="30" t="s">
        <v>537</v>
      </c>
      <c r="D108" s="30" t="s">
        <v>538</v>
      </c>
      <c r="E108" s="30" t="s">
        <v>543</v>
      </c>
      <c r="F108" s="36" t="s">
        <v>543</v>
      </c>
      <c r="G108" s="32" t="s">
        <v>410</v>
      </c>
      <c r="H108" s="32" t="s">
        <v>545</v>
      </c>
      <c r="I108" s="32" t="s">
        <v>201</v>
      </c>
      <c r="J108" s="32" t="s">
        <v>555</v>
      </c>
      <c r="K108" s="112"/>
      <c r="L108" s="120">
        <f>M108+Q108</f>
        <v>1268822.56</v>
      </c>
      <c r="M108" s="120">
        <v>1118822.56</v>
      </c>
      <c r="N108" s="120"/>
      <c r="O108" s="120"/>
      <c r="P108" s="200"/>
      <c r="Q108" s="200">
        <v>150000</v>
      </c>
      <c r="R108" s="200"/>
      <c r="S108" s="126"/>
      <c r="T108" s="126"/>
      <c r="U108" s="201"/>
      <c r="V108" s="138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</row>
    <row r="109" spans="1:43" ht="47.25">
      <c r="A109" s="28"/>
      <c r="B109" s="150" t="s">
        <v>193</v>
      </c>
      <c r="C109" s="30" t="s">
        <v>537</v>
      </c>
      <c r="D109" s="32" t="s">
        <v>538</v>
      </c>
      <c r="E109" s="32" t="s">
        <v>543</v>
      </c>
      <c r="F109" s="36" t="s">
        <v>543</v>
      </c>
      <c r="G109" s="30" t="s">
        <v>410</v>
      </c>
      <c r="H109" s="30" t="s">
        <v>545</v>
      </c>
      <c r="I109" s="30" t="s">
        <v>201</v>
      </c>
      <c r="J109" s="32" t="s">
        <v>448</v>
      </c>
      <c r="K109" s="112"/>
      <c r="L109" s="120">
        <f>P109</f>
        <v>2834.7</v>
      </c>
      <c r="M109" s="120"/>
      <c r="N109" s="120"/>
      <c r="O109" s="120"/>
      <c r="P109" s="200">
        <v>2834.7</v>
      </c>
      <c r="Q109" s="200"/>
      <c r="R109" s="200"/>
      <c r="S109" s="126"/>
      <c r="T109" s="126"/>
      <c r="U109" s="201"/>
      <c r="V109" s="138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</row>
    <row r="110" spans="1:43" ht="31.5">
      <c r="A110" s="202">
        <v>4</v>
      </c>
      <c r="B110" s="202" t="s">
        <v>544</v>
      </c>
      <c r="C110" s="203">
        <v>933</v>
      </c>
      <c r="D110" s="203" t="s">
        <v>545</v>
      </c>
      <c r="E110" s="203" t="s">
        <v>545</v>
      </c>
      <c r="F110" s="210"/>
      <c r="G110" s="203"/>
      <c r="H110" s="203"/>
      <c r="I110" s="203" t="s">
        <v>509</v>
      </c>
      <c r="J110" s="203" t="s">
        <v>510</v>
      </c>
      <c r="K110" s="113"/>
      <c r="L110" s="217">
        <f>L111+L115+L119+L121+L128+L132+L135+L138+L140+L143</f>
        <v>46527949.140000001</v>
      </c>
      <c r="M110" s="120"/>
      <c r="N110" s="120"/>
      <c r="O110" s="120"/>
      <c r="P110" s="200"/>
      <c r="Q110" s="200"/>
      <c r="R110" s="200"/>
      <c r="S110" s="126"/>
      <c r="T110" s="126"/>
      <c r="U110" s="201"/>
      <c r="V110" s="138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K110">
        <v>54031995.920000002</v>
      </c>
      <c r="AL110" s="5">
        <f>L110-AK110</f>
        <v>-7504046.7800000012</v>
      </c>
      <c r="AM110" s="5">
        <f>AL22+AL110</f>
        <v>5942519.9999999925</v>
      </c>
      <c r="AP110">
        <v>54031995.920000002</v>
      </c>
      <c r="AQ110" s="5">
        <f>L110-AP110</f>
        <v>-7504046.7800000012</v>
      </c>
    </row>
    <row r="111" spans="1:43" ht="27.6" customHeight="1">
      <c r="A111" s="28"/>
      <c r="B111" s="28" t="s">
        <v>546</v>
      </c>
      <c r="C111" s="30">
        <v>933</v>
      </c>
      <c r="D111" s="30" t="s">
        <v>507</v>
      </c>
      <c r="E111" s="30" t="s">
        <v>543</v>
      </c>
      <c r="F111" s="36"/>
      <c r="G111" s="30"/>
      <c r="H111" s="30"/>
      <c r="I111" s="30" t="s">
        <v>509</v>
      </c>
      <c r="J111" s="30" t="s">
        <v>510</v>
      </c>
      <c r="K111" s="115"/>
      <c r="L111" s="120">
        <f>L112+L113+L114</f>
        <v>5667510.2399999993</v>
      </c>
      <c r="M111" s="120"/>
      <c r="N111" s="120"/>
      <c r="O111" s="120"/>
      <c r="P111" s="200"/>
      <c r="Q111" s="200"/>
      <c r="R111" s="200"/>
      <c r="S111" s="126"/>
      <c r="T111" s="126"/>
      <c r="U111" s="201"/>
      <c r="V111" s="138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M111">
        <v>6025064</v>
      </c>
      <c r="AN111" s="5">
        <f>AM110-AM111</f>
        <v>-82544.000000007451</v>
      </c>
    </row>
    <row r="112" spans="1:43" ht="82.9" customHeight="1">
      <c r="A112" s="28"/>
      <c r="B112" s="150" t="s">
        <v>931</v>
      </c>
      <c r="C112" s="30" t="s">
        <v>547</v>
      </c>
      <c r="D112" s="30" t="s">
        <v>507</v>
      </c>
      <c r="E112" s="30" t="s">
        <v>543</v>
      </c>
      <c r="F112" s="36" t="s">
        <v>507</v>
      </c>
      <c r="G112" s="30" t="s">
        <v>410</v>
      </c>
      <c r="H112" s="30" t="s">
        <v>545</v>
      </c>
      <c r="I112" s="30" t="s">
        <v>204</v>
      </c>
      <c r="J112" s="30" t="s">
        <v>162</v>
      </c>
      <c r="K112" s="115"/>
      <c r="L112" s="120">
        <f>M112</f>
        <v>4817166.67</v>
      </c>
      <c r="M112" s="120">
        <v>4817166.67</v>
      </c>
      <c r="N112" s="120"/>
      <c r="O112" s="120"/>
      <c r="P112" s="200"/>
      <c r="Q112" s="200"/>
      <c r="R112" s="200"/>
      <c r="S112" s="126"/>
      <c r="T112" s="126"/>
      <c r="U112" s="201"/>
      <c r="V112" s="138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</row>
    <row r="113" spans="1:35" ht="63">
      <c r="A113" s="28"/>
      <c r="B113" s="150" t="s">
        <v>192</v>
      </c>
      <c r="C113" s="32" t="s">
        <v>547</v>
      </c>
      <c r="D113" s="32" t="s">
        <v>507</v>
      </c>
      <c r="E113" s="32" t="s">
        <v>543</v>
      </c>
      <c r="F113" s="36" t="s">
        <v>507</v>
      </c>
      <c r="G113" s="32" t="s">
        <v>410</v>
      </c>
      <c r="H113" s="32" t="s">
        <v>545</v>
      </c>
      <c r="I113" s="32" t="s">
        <v>204</v>
      </c>
      <c r="J113" s="32" t="s">
        <v>555</v>
      </c>
      <c r="K113" s="115"/>
      <c r="L113" s="120">
        <f>M113+Q113+R113</f>
        <v>848795.77</v>
      </c>
      <c r="M113" s="120">
        <v>778815.77</v>
      </c>
      <c r="N113" s="120"/>
      <c r="O113" s="120"/>
      <c r="P113" s="200"/>
      <c r="Q113" s="200">
        <v>0</v>
      </c>
      <c r="R113" s="200">
        <v>69980</v>
      </c>
      <c r="S113" s="126"/>
      <c r="T113" s="126"/>
      <c r="U113" s="201"/>
      <c r="V113" s="138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</row>
    <row r="114" spans="1:35" ht="47.25">
      <c r="A114" s="28"/>
      <c r="B114" s="150" t="s">
        <v>193</v>
      </c>
      <c r="C114" s="32" t="s">
        <v>547</v>
      </c>
      <c r="D114" s="32" t="s">
        <v>507</v>
      </c>
      <c r="E114" s="32" t="s">
        <v>543</v>
      </c>
      <c r="F114" s="36" t="s">
        <v>507</v>
      </c>
      <c r="G114" s="32" t="s">
        <v>410</v>
      </c>
      <c r="H114" s="32" t="s">
        <v>545</v>
      </c>
      <c r="I114" s="32" t="s">
        <v>204</v>
      </c>
      <c r="J114" s="32" t="s">
        <v>448</v>
      </c>
      <c r="K114" s="115"/>
      <c r="L114" s="120">
        <f>P114</f>
        <v>1547.8</v>
      </c>
      <c r="M114" s="120"/>
      <c r="N114" s="120"/>
      <c r="O114" s="120"/>
      <c r="P114" s="200">
        <v>1547.8</v>
      </c>
      <c r="Q114" s="200"/>
      <c r="R114" s="200"/>
      <c r="S114" s="126"/>
      <c r="T114" s="126"/>
      <c r="U114" s="201"/>
      <c r="V114" s="138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</row>
    <row r="115" spans="1:35" ht="15.75">
      <c r="A115" s="28"/>
      <c r="B115" s="35" t="s">
        <v>548</v>
      </c>
      <c r="C115" s="36" t="s">
        <v>547</v>
      </c>
      <c r="D115" s="36" t="s">
        <v>514</v>
      </c>
      <c r="E115" s="36" t="s">
        <v>507</v>
      </c>
      <c r="F115" s="36"/>
      <c r="G115" s="36"/>
      <c r="H115" s="36"/>
      <c r="I115" s="36" t="s">
        <v>413</v>
      </c>
      <c r="J115" s="36" t="s">
        <v>510</v>
      </c>
      <c r="K115" s="115"/>
      <c r="L115" s="120">
        <f>L116</f>
        <v>0</v>
      </c>
      <c r="M115" s="120"/>
      <c r="N115" s="120"/>
      <c r="O115" s="120"/>
      <c r="P115" s="200"/>
      <c r="Q115" s="200"/>
      <c r="R115" s="200"/>
      <c r="S115" s="126"/>
      <c r="T115" s="126"/>
      <c r="U115" s="201"/>
      <c r="V115" s="138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</row>
    <row r="116" spans="1:35" ht="15.75">
      <c r="A116" s="28"/>
      <c r="B116" s="37" t="s">
        <v>550</v>
      </c>
      <c r="C116" s="36" t="s">
        <v>547</v>
      </c>
      <c r="D116" s="36" t="s">
        <v>514</v>
      </c>
      <c r="E116" s="36" t="s">
        <v>507</v>
      </c>
      <c r="F116" s="36"/>
      <c r="G116" s="36"/>
      <c r="H116" s="36"/>
      <c r="I116" s="36"/>
      <c r="J116" s="36"/>
      <c r="K116" s="115"/>
      <c r="L116" s="120">
        <f>L117</f>
        <v>0</v>
      </c>
      <c r="M116" s="120"/>
      <c r="N116" s="120"/>
      <c r="O116" s="120"/>
      <c r="P116" s="200"/>
      <c r="Q116" s="200"/>
      <c r="R116" s="200"/>
      <c r="S116" s="126"/>
      <c r="T116" s="126"/>
      <c r="U116" s="201"/>
      <c r="V116" s="138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</row>
    <row r="117" spans="1:35" ht="78.75">
      <c r="A117" s="28"/>
      <c r="B117" s="37" t="s">
        <v>552</v>
      </c>
      <c r="C117" s="36" t="s">
        <v>547</v>
      </c>
      <c r="D117" s="36" t="s">
        <v>514</v>
      </c>
      <c r="E117" s="36" t="s">
        <v>507</v>
      </c>
      <c r="F117" s="36" t="s">
        <v>525</v>
      </c>
      <c r="G117" s="36" t="s">
        <v>412</v>
      </c>
      <c r="H117" s="36" t="s">
        <v>507</v>
      </c>
      <c r="I117" s="36" t="s">
        <v>434</v>
      </c>
      <c r="J117" s="36" t="s">
        <v>510</v>
      </c>
      <c r="K117" s="115"/>
      <c r="L117" s="120">
        <f>L118</f>
        <v>0</v>
      </c>
      <c r="M117" s="120"/>
      <c r="N117" s="120"/>
      <c r="O117" s="120"/>
      <c r="P117" s="200"/>
      <c r="Q117" s="200"/>
      <c r="R117" s="200"/>
      <c r="S117" s="126"/>
      <c r="T117" s="126"/>
      <c r="U117" s="201"/>
      <c r="V117" s="138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I117" s="5">
        <f>L48+L135</f>
        <v>10174000</v>
      </c>
    </row>
    <row r="118" spans="1:35" ht="15.75">
      <c r="A118" s="28"/>
      <c r="B118" s="37" t="s">
        <v>550</v>
      </c>
      <c r="C118" s="36" t="s">
        <v>547</v>
      </c>
      <c r="D118" s="36" t="s">
        <v>514</v>
      </c>
      <c r="E118" s="36" t="s">
        <v>507</v>
      </c>
      <c r="F118" s="36" t="s">
        <v>525</v>
      </c>
      <c r="G118" s="36" t="s">
        <v>412</v>
      </c>
      <c r="H118" s="36" t="s">
        <v>507</v>
      </c>
      <c r="I118" s="36" t="s">
        <v>434</v>
      </c>
      <c r="J118" s="36" t="s">
        <v>205</v>
      </c>
      <c r="K118" s="115"/>
      <c r="L118" s="120">
        <f>Q118</f>
        <v>0</v>
      </c>
      <c r="M118" s="120"/>
      <c r="N118" s="120"/>
      <c r="O118" s="120"/>
      <c r="P118" s="200"/>
      <c r="Q118" s="200">
        <v>0</v>
      </c>
      <c r="R118" s="200"/>
      <c r="S118" s="126"/>
      <c r="T118" s="126"/>
      <c r="U118" s="201"/>
      <c r="V118" s="138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</row>
    <row r="119" spans="1:35" ht="15.75">
      <c r="A119" s="28"/>
      <c r="B119" s="106" t="s">
        <v>553</v>
      </c>
      <c r="C119" s="36" t="s">
        <v>547</v>
      </c>
      <c r="D119" s="36" t="s">
        <v>514</v>
      </c>
      <c r="E119" s="36" t="s">
        <v>554</v>
      </c>
      <c r="F119" s="36"/>
      <c r="G119" s="36"/>
      <c r="H119" s="36"/>
      <c r="I119" s="36"/>
      <c r="J119" s="36" t="s">
        <v>510</v>
      </c>
      <c r="K119" s="115"/>
      <c r="L119" s="120"/>
      <c r="M119" s="120"/>
      <c r="N119" s="120"/>
      <c r="O119" s="120"/>
      <c r="P119" s="200"/>
      <c r="Q119" s="200"/>
      <c r="R119" s="200"/>
      <c r="S119" s="126"/>
      <c r="T119" s="126"/>
      <c r="U119" s="201"/>
      <c r="V119" s="138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</row>
    <row r="120" spans="1:35" ht="93" customHeight="1">
      <c r="A120" s="28"/>
      <c r="B120" s="31" t="s">
        <v>953</v>
      </c>
      <c r="C120" s="36" t="s">
        <v>547</v>
      </c>
      <c r="D120" s="36" t="s">
        <v>514</v>
      </c>
      <c r="E120" s="36">
        <v>12</v>
      </c>
      <c r="F120" s="36" t="s">
        <v>529</v>
      </c>
      <c r="G120" s="36" t="s">
        <v>412</v>
      </c>
      <c r="H120" s="36" t="s">
        <v>507</v>
      </c>
      <c r="I120" s="36" t="s">
        <v>435</v>
      </c>
      <c r="J120" s="36" t="s">
        <v>555</v>
      </c>
      <c r="K120" s="115"/>
      <c r="L120" s="120"/>
      <c r="M120" s="120"/>
      <c r="N120" s="120"/>
      <c r="O120" s="120"/>
      <c r="P120" s="200"/>
      <c r="Q120" s="200"/>
      <c r="R120" s="200"/>
      <c r="S120" s="126"/>
      <c r="T120" s="126"/>
      <c r="U120" s="201"/>
      <c r="V120" s="138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</row>
    <row r="121" spans="1:35" ht="15.75">
      <c r="A121" s="28"/>
      <c r="B121" s="106" t="s">
        <v>556</v>
      </c>
      <c r="C121" s="36" t="s">
        <v>547</v>
      </c>
      <c r="D121" s="36" t="s">
        <v>523</v>
      </c>
      <c r="E121" s="36" t="s">
        <v>545</v>
      </c>
      <c r="F121" s="36"/>
      <c r="G121" s="36"/>
      <c r="H121" s="36"/>
      <c r="I121" s="36"/>
      <c r="J121" s="36" t="s">
        <v>510</v>
      </c>
      <c r="K121" s="115"/>
      <c r="L121" s="120"/>
      <c r="M121" s="120"/>
      <c r="N121" s="120"/>
      <c r="O121" s="120"/>
      <c r="P121" s="200"/>
      <c r="Q121" s="200"/>
      <c r="R121" s="200"/>
      <c r="S121" s="126"/>
      <c r="T121" s="126"/>
      <c r="U121" s="201"/>
      <c r="V121" s="138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</row>
    <row r="122" spans="1:35" ht="31.5">
      <c r="A122" s="28"/>
      <c r="B122" s="39" t="s">
        <v>557</v>
      </c>
      <c r="C122" s="30" t="s">
        <v>547</v>
      </c>
      <c r="D122" s="30" t="s">
        <v>523</v>
      </c>
      <c r="E122" s="30" t="s">
        <v>507</v>
      </c>
      <c r="F122" s="36"/>
      <c r="G122" s="30"/>
      <c r="H122" s="30"/>
      <c r="I122" s="30"/>
      <c r="J122" s="30" t="s">
        <v>510</v>
      </c>
      <c r="K122" s="115"/>
      <c r="L122" s="120"/>
      <c r="M122" s="120"/>
      <c r="N122" s="120"/>
      <c r="O122" s="120"/>
      <c r="P122" s="200"/>
      <c r="Q122" s="200"/>
      <c r="R122" s="200"/>
      <c r="S122" s="126"/>
      <c r="T122" s="126"/>
      <c r="U122" s="201"/>
      <c r="V122" s="138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</row>
    <row r="123" spans="1:35" ht="94.5">
      <c r="A123" s="42"/>
      <c r="B123" s="90" t="s">
        <v>935</v>
      </c>
      <c r="C123" s="87" t="s">
        <v>547</v>
      </c>
      <c r="D123" s="87" t="s">
        <v>523</v>
      </c>
      <c r="E123" s="87" t="s">
        <v>507</v>
      </c>
      <c r="F123" s="87" t="s">
        <v>514</v>
      </c>
      <c r="G123" s="87" t="s">
        <v>412</v>
      </c>
      <c r="H123" s="87" t="s">
        <v>507</v>
      </c>
      <c r="I123" s="87" t="s">
        <v>436</v>
      </c>
      <c r="J123" s="91" t="s">
        <v>510</v>
      </c>
      <c r="K123" s="115"/>
      <c r="L123" s="120"/>
      <c r="M123" s="120"/>
      <c r="N123" s="120"/>
      <c r="O123" s="120"/>
      <c r="P123" s="200"/>
      <c r="Q123" s="200"/>
      <c r="R123" s="200"/>
      <c r="S123" s="126"/>
      <c r="T123" s="126"/>
      <c r="U123" s="201"/>
      <c r="V123" s="138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</row>
    <row r="124" spans="1:35" ht="15.75">
      <c r="A124" s="42"/>
      <c r="B124" s="90" t="s">
        <v>550</v>
      </c>
      <c r="C124" s="87" t="s">
        <v>547</v>
      </c>
      <c r="D124" s="87" t="s">
        <v>523</v>
      </c>
      <c r="E124" s="87" t="s">
        <v>507</v>
      </c>
      <c r="F124" s="87" t="s">
        <v>514</v>
      </c>
      <c r="G124" s="87" t="s">
        <v>412</v>
      </c>
      <c r="H124" s="87" t="s">
        <v>507</v>
      </c>
      <c r="I124" s="87" t="s">
        <v>436</v>
      </c>
      <c r="J124" s="91" t="s">
        <v>585</v>
      </c>
      <c r="K124" s="115"/>
      <c r="L124" s="120"/>
      <c r="M124" s="120"/>
      <c r="N124" s="120"/>
      <c r="O124" s="120"/>
      <c r="P124" s="200"/>
      <c r="Q124" s="200"/>
      <c r="R124" s="200"/>
      <c r="S124" s="126"/>
      <c r="T124" s="126"/>
      <c r="U124" s="201"/>
      <c r="V124" s="138"/>
      <c r="W124" s="126"/>
      <c r="X124" s="126"/>
      <c r="Y124" s="126"/>
      <c r="Z124" s="126"/>
      <c r="AA124" s="126"/>
      <c r="AB124" s="126"/>
      <c r="AC124" s="126">
        <v>2072900</v>
      </c>
      <c r="AD124" s="126"/>
      <c r="AE124" s="126"/>
      <c r="AF124" s="126"/>
    </row>
    <row r="125" spans="1:35" ht="259.89999999999998" customHeight="1">
      <c r="A125" s="42"/>
      <c r="B125" s="92" t="s">
        <v>937</v>
      </c>
      <c r="C125" s="87" t="s">
        <v>547</v>
      </c>
      <c r="D125" s="87" t="s">
        <v>523</v>
      </c>
      <c r="E125" s="87" t="s">
        <v>507</v>
      </c>
      <c r="F125" s="87"/>
      <c r="G125" s="87"/>
      <c r="H125" s="87"/>
      <c r="I125" s="87" t="s">
        <v>437</v>
      </c>
      <c r="J125" s="87" t="s">
        <v>510</v>
      </c>
      <c r="K125" s="115"/>
      <c r="L125" s="120"/>
      <c r="M125" s="120"/>
      <c r="N125" s="120"/>
      <c r="O125" s="120"/>
      <c r="P125" s="200"/>
      <c r="Q125" s="200"/>
      <c r="R125" s="200"/>
      <c r="S125" s="126"/>
      <c r="T125" s="126"/>
      <c r="U125" s="201"/>
      <c r="V125" s="138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</row>
    <row r="126" spans="1:35" ht="15.75">
      <c r="A126" s="42"/>
      <c r="B126" s="92" t="s">
        <v>550</v>
      </c>
      <c r="C126" s="87" t="s">
        <v>547</v>
      </c>
      <c r="D126" s="87" t="s">
        <v>523</v>
      </c>
      <c r="E126" s="87" t="s">
        <v>507</v>
      </c>
      <c r="F126" s="87" t="s">
        <v>514</v>
      </c>
      <c r="G126" s="87" t="s">
        <v>410</v>
      </c>
      <c r="H126" s="87" t="s">
        <v>507</v>
      </c>
      <c r="I126" s="87" t="s">
        <v>437</v>
      </c>
      <c r="J126" s="87" t="s">
        <v>585</v>
      </c>
      <c r="K126" s="115"/>
      <c r="L126" s="120"/>
      <c r="M126" s="120"/>
      <c r="N126" s="120"/>
      <c r="O126" s="120"/>
      <c r="P126" s="200">
        <v>140500</v>
      </c>
      <c r="Q126" s="200">
        <v>1858666.38</v>
      </c>
      <c r="R126" s="200"/>
      <c r="S126" s="126"/>
      <c r="T126" s="126"/>
      <c r="U126" s="201"/>
      <c r="V126" s="138"/>
      <c r="W126" s="126"/>
      <c r="X126" s="126"/>
      <c r="Y126" s="126"/>
      <c r="Z126" s="126"/>
      <c r="AA126" s="126"/>
      <c r="AB126" s="126">
        <v>1499200</v>
      </c>
      <c r="AC126" s="126"/>
      <c r="AD126" s="126"/>
      <c r="AE126" s="126"/>
      <c r="AF126" s="126"/>
    </row>
    <row r="127" spans="1:35" ht="15.75">
      <c r="A127" s="42"/>
      <c r="B127" s="92"/>
      <c r="C127" s="87" t="s">
        <v>547</v>
      </c>
      <c r="D127" s="87" t="s">
        <v>523</v>
      </c>
      <c r="E127" s="87" t="s">
        <v>507</v>
      </c>
      <c r="F127" s="87" t="s">
        <v>514</v>
      </c>
      <c r="G127" s="87"/>
      <c r="H127" s="87"/>
      <c r="I127" s="87" t="s">
        <v>437</v>
      </c>
      <c r="J127" s="87" t="s">
        <v>551</v>
      </c>
      <c r="K127" s="115"/>
      <c r="L127" s="120"/>
      <c r="M127" s="120"/>
      <c r="N127" s="120"/>
      <c r="O127" s="120"/>
      <c r="P127" s="200"/>
      <c r="Q127" s="200"/>
      <c r="R127" s="200"/>
      <c r="S127" s="126"/>
      <c r="T127" s="126"/>
      <c r="U127" s="201"/>
      <c r="V127" s="138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</row>
    <row r="128" spans="1:35" ht="15.75">
      <c r="A128" s="42"/>
      <c r="B128" s="85" t="s">
        <v>536</v>
      </c>
      <c r="C128" s="87" t="s">
        <v>547</v>
      </c>
      <c r="D128" s="87" t="s">
        <v>538</v>
      </c>
      <c r="E128" s="87" t="s">
        <v>508</v>
      </c>
      <c r="F128" s="87"/>
      <c r="G128" s="87"/>
      <c r="H128" s="87"/>
      <c r="I128" s="87"/>
      <c r="J128" s="87" t="s">
        <v>510</v>
      </c>
      <c r="K128" s="115"/>
      <c r="L128" s="120">
        <f>L129+L130</f>
        <v>897900</v>
      </c>
      <c r="M128" s="120"/>
      <c r="N128" s="120"/>
      <c r="O128" s="120"/>
      <c r="P128" s="200"/>
      <c r="Q128" s="200"/>
      <c r="R128" s="200"/>
      <c r="S128" s="126"/>
      <c r="T128" s="126"/>
      <c r="U128" s="201"/>
      <c r="V128" s="138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</row>
    <row r="129" spans="1:34" ht="78.75">
      <c r="A129" s="42"/>
      <c r="B129" s="93" t="s">
        <v>558</v>
      </c>
      <c r="C129" s="87" t="s">
        <v>547</v>
      </c>
      <c r="D129" s="87" t="s">
        <v>538</v>
      </c>
      <c r="E129" s="87" t="s">
        <v>508</v>
      </c>
      <c r="F129" s="87"/>
      <c r="G129" s="87"/>
      <c r="H129" s="87"/>
      <c r="I129" s="87" t="s">
        <v>438</v>
      </c>
      <c r="J129" s="87" t="s">
        <v>535</v>
      </c>
      <c r="K129" s="115"/>
      <c r="L129" s="120">
        <v>0</v>
      </c>
      <c r="M129" s="120"/>
      <c r="N129" s="120"/>
      <c r="O129" s="120"/>
      <c r="P129" s="200"/>
      <c r="Q129" s="200"/>
      <c r="R129" s="200"/>
      <c r="S129" s="126"/>
      <c r="T129" s="126"/>
      <c r="U129" s="201"/>
      <c r="V129" s="138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</row>
    <row r="130" spans="1:34" ht="78.75">
      <c r="A130" s="42"/>
      <c r="B130" s="93" t="s">
        <v>559</v>
      </c>
      <c r="C130" s="87" t="s">
        <v>547</v>
      </c>
      <c r="D130" s="87" t="s">
        <v>538</v>
      </c>
      <c r="E130" s="87" t="s">
        <v>508</v>
      </c>
      <c r="F130" s="87" t="s">
        <v>523</v>
      </c>
      <c r="G130" s="87" t="s">
        <v>412</v>
      </c>
      <c r="H130" s="87" t="s">
        <v>507</v>
      </c>
      <c r="I130" s="87" t="s">
        <v>413</v>
      </c>
      <c r="J130" s="87" t="s">
        <v>535</v>
      </c>
      <c r="K130" s="115"/>
      <c r="L130" s="120">
        <f>L131</f>
        <v>897900</v>
      </c>
      <c r="M130" s="120"/>
      <c r="N130" s="120"/>
      <c r="O130" s="120"/>
      <c r="P130" s="200"/>
      <c r="Q130" s="200"/>
      <c r="R130" s="200"/>
      <c r="S130" s="126"/>
      <c r="T130" s="126"/>
      <c r="U130" s="201"/>
      <c r="V130" s="138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</row>
    <row r="131" spans="1:34" ht="12" customHeight="1">
      <c r="A131" s="42"/>
      <c r="B131" s="93" t="s">
        <v>560</v>
      </c>
      <c r="C131" s="87" t="s">
        <v>547</v>
      </c>
      <c r="D131" s="87" t="s">
        <v>538</v>
      </c>
      <c r="E131" s="87" t="s">
        <v>508</v>
      </c>
      <c r="F131" s="87" t="s">
        <v>523</v>
      </c>
      <c r="G131" s="87" t="s">
        <v>412</v>
      </c>
      <c r="H131" s="87" t="s">
        <v>507</v>
      </c>
      <c r="I131" s="87" t="s">
        <v>438</v>
      </c>
      <c r="J131" s="87" t="s">
        <v>535</v>
      </c>
      <c r="K131" s="115"/>
      <c r="L131" s="120">
        <f>Q131</f>
        <v>897900</v>
      </c>
      <c r="M131" s="120"/>
      <c r="N131" s="120"/>
      <c r="O131" s="120"/>
      <c r="P131" s="200"/>
      <c r="Q131" s="200">
        <v>897900</v>
      </c>
      <c r="R131" s="200"/>
      <c r="S131" s="126"/>
      <c r="T131" s="126"/>
      <c r="U131" s="201"/>
      <c r="V131" s="138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</row>
    <row r="132" spans="1:34" ht="15.75">
      <c r="A132" s="42"/>
      <c r="B132" s="94" t="s">
        <v>561</v>
      </c>
      <c r="C132" s="87" t="s">
        <v>547</v>
      </c>
      <c r="D132" s="87" t="s">
        <v>554</v>
      </c>
      <c r="E132" s="87" t="s">
        <v>507</v>
      </c>
      <c r="F132" s="87" t="s">
        <v>538</v>
      </c>
      <c r="G132" s="87" t="s">
        <v>412</v>
      </c>
      <c r="H132" s="87" t="s">
        <v>507</v>
      </c>
      <c r="I132" s="87" t="s">
        <v>413</v>
      </c>
      <c r="J132" s="87" t="s">
        <v>510</v>
      </c>
      <c r="K132" s="115"/>
      <c r="L132" s="120"/>
      <c r="M132" s="120"/>
      <c r="N132" s="120"/>
      <c r="O132" s="120"/>
      <c r="P132" s="200"/>
      <c r="Q132" s="200"/>
      <c r="R132" s="200"/>
      <c r="S132" s="126"/>
      <c r="T132" s="126"/>
      <c r="U132" s="201"/>
      <c r="V132" s="138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</row>
    <row r="133" spans="1:34" ht="15.75">
      <c r="A133" s="42"/>
      <c r="B133" s="93" t="s">
        <v>562</v>
      </c>
      <c r="C133" s="87" t="s">
        <v>547</v>
      </c>
      <c r="D133" s="87">
        <v>12</v>
      </c>
      <c r="E133" s="87" t="s">
        <v>507</v>
      </c>
      <c r="F133" s="87" t="s">
        <v>538</v>
      </c>
      <c r="G133" s="87" t="s">
        <v>412</v>
      </c>
      <c r="H133" s="87" t="s">
        <v>507</v>
      </c>
      <c r="I133" s="87" t="s">
        <v>413</v>
      </c>
      <c r="J133" s="87" t="s">
        <v>510</v>
      </c>
      <c r="K133" s="115"/>
      <c r="L133" s="120"/>
      <c r="M133" s="120"/>
      <c r="N133" s="120"/>
      <c r="O133" s="120"/>
      <c r="P133" s="200">
        <v>0</v>
      </c>
      <c r="Q133" s="200"/>
      <c r="R133" s="200"/>
      <c r="S133" s="126"/>
      <c r="T133" s="126"/>
      <c r="U133" s="201"/>
      <c r="V133" s="138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</row>
    <row r="134" spans="1:34" ht="15.75">
      <c r="A134" s="42"/>
      <c r="B134" s="90" t="s">
        <v>563</v>
      </c>
      <c r="C134" s="87" t="s">
        <v>547</v>
      </c>
      <c r="D134" s="87" t="s">
        <v>554</v>
      </c>
      <c r="E134" s="87" t="s">
        <v>507</v>
      </c>
      <c r="F134" s="87" t="s">
        <v>538</v>
      </c>
      <c r="G134" s="87" t="s">
        <v>412</v>
      </c>
      <c r="H134" s="87" t="s">
        <v>507</v>
      </c>
      <c r="I134" s="87" t="s">
        <v>413</v>
      </c>
      <c r="J134" s="87" t="s">
        <v>205</v>
      </c>
      <c r="K134" s="115"/>
      <c r="L134" s="120"/>
      <c r="M134" s="120">
        <v>1408330</v>
      </c>
      <c r="N134" s="120"/>
      <c r="O134" s="120"/>
      <c r="P134" s="200">
        <v>9314.7999999999993</v>
      </c>
      <c r="Q134" s="200"/>
      <c r="R134" s="200"/>
      <c r="S134" s="126"/>
      <c r="T134" s="126"/>
      <c r="U134" s="201"/>
      <c r="V134" s="138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</row>
    <row r="135" spans="1:34" ht="15.75">
      <c r="A135" s="42"/>
      <c r="B135" s="95" t="s">
        <v>142</v>
      </c>
      <c r="C135" s="87" t="s">
        <v>547</v>
      </c>
      <c r="D135" s="87" t="s">
        <v>514</v>
      </c>
      <c r="E135" s="87" t="s">
        <v>538</v>
      </c>
      <c r="F135" s="87" t="s">
        <v>517</v>
      </c>
      <c r="G135" s="87" t="s">
        <v>412</v>
      </c>
      <c r="H135" s="87" t="s">
        <v>507</v>
      </c>
      <c r="I135" s="87" t="s">
        <v>439</v>
      </c>
      <c r="J135" s="87" t="s">
        <v>510</v>
      </c>
      <c r="K135" s="115"/>
      <c r="L135" s="120"/>
      <c r="M135" s="120"/>
      <c r="N135" s="120"/>
      <c r="O135" s="120"/>
      <c r="P135" s="200"/>
      <c r="Q135" s="200"/>
      <c r="R135" s="200"/>
      <c r="S135" s="126"/>
      <c r="T135" s="126"/>
      <c r="U135" s="201"/>
      <c r="V135" s="138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</row>
    <row r="136" spans="1:34" ht="15.75">
      <c r="A136" s="42"/>
      <c r="B136" s="90" t="s">
        <v>143</v>
      </c>
      <c r="C136" s="87" t="s">
        <v>547</v>
      </c>
      <c r="D136" s="87" t="s">
        <v>514</v>
      </c>
      <c r="E136" s="87" t="s">
        <v>538</v>
      </c>
      <c r="F136" s="87" t="s">
        <v>545</v>
      </c>
      <c r="G136" s="87" t="s">
        <v>425</v>
      </c>
      <c r="H136" s="87" t="s">
        <v>545</v>
      </c>
      <c r="I136" s="87" t="s">
        <v>413</v>
      </c>
      <c r="J136" s="87" t="s">
        <v>510</v>
      </c>
      <c r="K136" s="115"/>
      <c r="L136" s="120"/>
      <c r="M136" s="120"/>
      <c r="N136" s="120"/>
      <c r="O136" s="120"/>
      <c r="P136" s="200"/>
      <c r="Q136" s="200"/>
      <c r="R136" s="200"/>
      <c r="S136" s="126"/>
      <c r="T136" s="126"/>
      <c r="U136" s="201"/>
      <c r="V136" s="138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</row>
    <row r="137" spans="1:34" ht="15.75">
      <c r="A137" s="42"/>
      <c r="B137" s="90" t="s">
        <v>563</v>
      </c>
      <c r="C137" s="87" t="s">
        <v>547</v>
      </c>
      <c r="D137" s="87" t="s">
        <v>514</v>
      </c>
      <c r="E137" s="87" t="s">
        <v>538</v>
      </c>
      <c r="F137" s="87" t="s">
        <v>517</v>
      </c>
      <c r="G137" s="87" t="s">
        <v>412</v>
      </c>
      <c r="H137" s="87" t="s">
        <v>507</v>
      </c>
      <c r="I137" s="87" t="s">
        <v>439</v>
      </c>
      <c r="J137" s="87" t="s">
        <v>205</v>
      </c>
      <c r="K137" s="115"/>
      <c r="L137" s="120"/>
      <c r="M137" s="120">
        <v>4522399.5999999996</v>
      </c>
      <c r="N137" s="120"/>
      <c r="O137" s="120"/>
      <c r="P137" s="200"/>
      <c r="Q137" s="200">
        <v>0</v>
      </c>
      <c r="R137" s="200"/>
      <c r="S137" s="126"/>
      <c r="T137" s="126"/>
      <c r="U137" s="201"/>
      <c r="V137" s="138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</row>
    <row r="138" spans="1:34" ht="31.5">
      <c r="A138" s="42"/>
      <c r="B138" s="94" t="s">
        <v>564</v>
      </c>
      <c r="C138" s="87">
        <v>933</v>
      </c>
      <c r="D138" s="87" t="s">
        <v>521</v>
      </c>
      <c r="E138" s="87" t="s">
        <v>545</v>
      </c>
      <c r="F138" s="87" t="s">
        <v>507</v>
      </c>
      <c r="G138" s="87" t="s">
        <v>423</v>
      </c>
      <c r="H138" s="87" t="s">
        <v>507</v>
      </c>
      <c r="I138" s="87" t="s">
        <v>440</v>
      </c>
      <c r="J138" s="87" t="s">
        <v>510</v>
      </c>
      <c r="K138" s="115"/>
      <c r="L138" s="120">
        <f>L139</f>
        <v>20149.900000000001</v>
      </c>
      <c r="M138" s="120"/>
      <c r="N138" s="120"/>
      <c r="O138" s="120"/>
      <c r="P138" s="200"/>
      <c r="Q138" s="200"/>
      <c r="R138" s="200"/>
      <c r="S138" s="126"/>
      <c r="T138" s="126"/>
      <c r="U138" s="201"/>
      <c r="V138" s="138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</row>
    <row r="139" spans="1:34" ht="15.75">
      <c r="A139" s="42"/>
      <c r="B139" s="93" t="s">
        <v>565</v>
      </c>
      <c r="C139" s="87">
        <v>933</v>
      </c>
      <c r="D139" s="87" t="s">
        <v>521</v>
      </c>
      <c r="E139" s="87" t="s">
        <v>507</v>
      </c>
      <c r="F139" s="87" t="s">
        <v>507</v>
      </c>
      <c r="G139" s="87" t="s">
        <v>423</v>
      </c>
      <c r="H139" s="87" t="s">
        <v>507</v>
      </c>
      <c r="I139" s="87" t="s">
        <v>440</v>
      </c>
      <c r="J139" s="87" t="s">
        <v>206</v>
      </c>
      <c r="K139" s="115"/>
      <c r="L139" s="120">
        <f>M139</f>
        <v>20149.900000000001</v>
      </c>
      <c r="M139" s="120">
        <v>20149.900000000001</v>
      </c>
      <c r="N139" s="120"/>
      <c r="O139" s="120"/>
      <c r="P139" s="200"/>
      <c r="Q139" s="200"/>
      <c r="R139" s="200"/>
      <c r="S139" s="126"/>
      <c r="T139" s="126"/>
      <c r="U139" s="201"/>
      <c r="V139" s="138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</row>
    <row r="140" spans="1:34" ht="31.5">
      <c r="A140" s="42"/>
      <c r="B140" s="94" t="s">
        <v>566</v>
      </c>
      <c r="C140" s="87" t="s">
        <v>547</v>
      </c>
      <c r="D140" s="87" t="s">
        <v>567</v>
      </c>
      <c r="E140" s="87" t="s">
        <v>507</v>
      </c>
      <c r="F140" s="87" t="s">
        <v>514</v>
      </c>
      <c r="G140" s="87" t="s">
        <v>940</v>
      </c>
      <c r="H140" s="87" t="s">
        <v>507</v>
      </c>
      <c r="I140" s="87"/>
      <c r="J140" s="87" t="s">
        <v>510</v>
      </c>
      <c r="K140" s="115"/>
      <c r="L140" s="120">
        <f>L141+L142</f>
        <v>39892389</v>
      </c>
      <c r="M140" s="120"/>
      <c r="N140" s="120"/>
      <c r="O140" s="120"/>
      <c r="P140" s="200"/>
      <c r="Q140" s="200"/>
      <c r="R140" s="200"/>
      <c r="S140" s="126"/>
      <c r="T140" s="126"/>
      <c r="U140" s="201"/>
      <c r="V140" s="138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</row>
    <row r="141" spans="1:34" ht="42.75" customHeight="1">
      <c r="A141" s="42"/>
      <c r="B141" s="93" t="s">
        <v>568</v>
      </c>
      <c r="C141" s="87" t="s">
        <v>547</v>
      </c>
      <c r="D141" s="87" t="s">
        <v>567</v>
      </c>
      <c r="E141" s="87" t="s">
        <v>507</v>
      </c>
      <c r="F141" s="87" t="s">
        <v>514</v>
      </c>
      <c r="G141" s="87" t="s">
        <v>940</v>
      </c>
      <c r="H141" s="87" t="s">
        <v>507</v>
      </c>
      <c r="I141" s="87" t="s">
        <v>441</v>
      </c>
      <c r="J141" s="87" t="s">
        <v>569</v>
      </c>
      <c r="K141" s="115"/>
      <c r="L141" s="120">
        <v>549189</v>
      </c>
      <c r="M141" s="120">
        <v>536625</v>
      </c>
      <c r="N141" s="120"/>
      <c r="O141" s="120"/>
      <c r="P141" s="200"/>
      <c r="Q141" s="200"/>
      <c r="R141" s="200"/>
      <c r="S141" s="126"/>
      <c r="T141" s="126"/>
      <c r="U141" s="201"/>
      <c r="V141" s="138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H141" s="5"/>
    </row>
    <row r="142" spans="1:34" ht="31.5">
      <c r="A142" s="42"/>
      <c r="B142" s="93" t="s">
        <v>586</v>
      </c>
      <c r="C142" s="87" t="s">
        <v>547</v>
      </c>
      <c r="D142" s="87" t="s">
        <v>567</v>
      </c>
      <c r="E142" s="87" t="s">
        <v>507</v>
      </c>
      <c r="F142" s="87" t="s">
        <v>514</v>
      </c>
      <c r="G142" s="87" t="s">
        <v>940</v>
      </c>
      <c r="H142" s="87" t="s">
        <v>507</v>
      </c>
      <c r="I142" s="87" t="s">
        <v>441</v>
      </c>
      <c r="J142" s="87" t="s">
        <v>569</v>
      </c>
      <c r="K142" s="115"/>
      <c r="L142" s="120">
        <v>39343200</v>
      </c>
      <c r="M142" s="120"/>
      <c r="N142" s="120"/>
      <c r="O142" s="120"/>
      <c r="P142" s="200"/>
      <c r="Q142" s="200"/>
      <c r="R142" s="200"/>
      <c r="S142" s="126">
        <v>35348500</v>
      </c>
      <c r="T142" s="126"/>
      <c r="U142" s="201"/>
      <c r="V142" s="138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</row>
    <row r="143" spans="1:34" ht="15.75">
      <c r="A143" s="42"/>
      <c r="B143" s="94" t="s">
        <v>570</v>
      </c>
      <c r="C143" s="87" t="s">
        <v>547</v>
      </c>
      <c r="D143" s="87" t="s">
        <v>567</v>
      </c>
      <c r="E143" s="87" t="s">
        <v>508</v>
      </c>
      <c r="F143" s="87"/>
      <c r="G143" s="87"/>
      <c r="H143" s="87"/>
      <c r="I143" s="87"/>
      <c r="J143" s="87" t="s">
        <v>510</v>
      </c>
      <c r="K143" s="115"/>
      <c r="L143" s="120">
        <f>L145+L146</f>
        <v>50000</v>
      </c>
      <c r="M143" s="120"/>
      <c r="N143" s="120"/>
      <c r="O143" s="120"/>
      <c r="P143" s="200"/>
      <c r="Q143" s="200"/>
      <c r="R143" s="200"/>
      <c r="S143" s="126"/>
      <c r="T143" s="126"/>
      <c r="U143" s="201"/>
      <c r="V143" s="138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</row>
    <row r="144" spans="1:34" ht="15.75">
      <c r="A144" s="42"/>
      <c r="B144" s="92" t="s">
        <v>571</v>
      </c>
      <c r="C144" s="87" t="s">
        <v>547</v>
      </c>
      <c r="D144" s="87" t="s">
        <v>567</v>
      </c>
      <c r="E144" s="87" t="s">
        <v>508</v>
      </c>
      <c r="F144" s="87" t="s">
        <v>525</v>
      </c>
      <c r="G144" s="87" t="s">
        <v>412</v>
      </c>
      <c r="H144" s="87" t="s">
        <v>507</v>
      </c>
      <c r="I144" s="87"/>
      <c r="J144" s="87" t="s">
        <v>572</v>
      </c>
      <c r="K144" s="115"/>
      <c r="L144" s="120"/>
      <c r="M144" s="120"/>
      <c r="N144" s="120"/>
      <c r="O144" s="120"/>
      <c r="P144" s="200"/>
      <c r="Q144" s="200"/>
      <c r="R144" s="200"/>
      <c r="S144" s="126"/>
      <c r="T144" s="126"/>
      <c r="U144" s="201"/>
      <c r="V144" s="138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</row>
    <row r="145" spans="1:32" ht="78.75">
      <c r="A145" s="42"/>
      <c r="B145" s="92" t="s">
        <v>549</v>
      </c>
      <c r="C145" s="87" t="s">
        <v>547</v>
      </c>
      <c r="D145" s="87" t="s">
        <v>567</v>
      </c>
      <c r="E145" s="87" t="s">
        <v>508</v>
      </c>
      <c r="F145" s="87" t="s">
        <v>525</v>
      </c>
      <c r="G145" s="87" t="s">
        <v>412</v>
      </c>
      <c r="H145" s="87" t="s">
        <v>507</v>
      </c>
      <c r="I145" s="87" t="s">
        <v>433</v>
      </c>
      <c r="J145" s="87" t="s">
        <v>510</v>
      </c>
      <c r="K145" s="115"/>
      <c r="L145" s="120"/>
      <c r="M145" s="120"/>
      <c r="N145" s="120"/>
      <c r="O145" s="120"/>
      <c r="P145" s="200"/>
      <c r="Q145" s="200"/>
      <c r="R145" s="200"/>
      <c r="S145" s="126"/>
      <c r="T145" s="126"/>
      <c r="U145" s="201"/>
      <c r="V145" s="138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</row>
    <row r="146" spans="1:32" ht="31.15" customHeight="1">
      <c r="A146" s="42"/>
      <c r="B146" s="92" t="s">
        <v>550</v>
      </c>
      <c r="C146" s="87" t="s">
        <v>547</v>
      </c>
      <c r="D146" s="87" t="s">
        <v>567</v>
      </c>
      <c r="E146" s="87" t="s">
        <v>508</v>
      </c>
      <c r="F146" s="87" t="s">
        <v>525</v>
      </c>
      <c r="G146" s="87" t="s">
        <v>412</v>
      </c>
      <c r="H146" s="87" t="s">
        <v>507</v>
      </c>
      <c r="I146" s="87" t="s">
        <v>596</v>
      </c>
      <c r="J146" s="87" t="s">
        <v>572</v>
      </c>
      <c r="K146" s="115"/>
      <c r="L146" s="123">
        <f>Q146</f>
        <v>50000</v>
      </c>
      <c r="M146" s="123"/>
      <c r="N146" s="123"/>
      <c r="O146" s="123"/>
      <c r="P146" s="200"/>
      <c r="Q146" s="200">
        <v>50000</v>
      </c>
      <c r="R146" s="200"/>
      <c r="S146" s="126"/>
      <c r="T146" s="126"/>
      <c r="U146" s="201"/>
      <c r="V146" s="138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</row>
    <row r="147" spans="1:32" ht="94.5">
      <c r="A147" s="42"/>
      <c r="B147" s="93" t="s">
        <v>36</v>
      </c>
      <c r="C147" s="87" t="s">
        <v>547</v>
      </c>
      <c r="D147" s="87" t="s">
        <v>567</v>
      </c>
      <c r="E147" s="87" t="s">
        <v>508</v>
      </c>
      <c r="F147" s="87" t="s">
        <v>525</v>
      </c>
      <c r="G147" s="87" t="s">
        <v>410</v>
      </c>
      <c r="H147" s="87" t="s">
        <v>507</v>
      </c>
      <c r="I147" s="87"/>
      <c r="J147" s="87" t="s">
        <v>510</v>
      </c>
      <c r="K147" s="115"/>
      <c r="L147" s="120"/>
      <c r="M147" s="120"/>
      <c r="N147" s="120"/>
      <c r="O147" s="120"/>
      <c r="P147" s="200"/>
      <c r="Q147" s="200"/>
      <c r="R147" s="200"/>
      <c r="S147" s="126"/>
      <c r="T147" s="126"/>
      <c r="U147" s="201"/>
      <c r="V147" s="138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</row>
    <row r="148" spans="1:32" ht="15.75">
      <c r="A148" s="42"/>
      <c r="B148" s="93" t="s">
        <v>550</v>
      </c>
      <c r="C148" s="87" t="s">
        <v>547</v>
      </c>
      <c r="D148" s="87" t="s">
        <v>567</v>
      </c>
      <c r="E148" s="87" t="s">
        <v>508</v>
      </c>
      <c r="F148" s="87" t="s">
        <v>525</v>
      </c>
      <c r="G148" s="87" t="s">
        <v>410</v>
      </c>
      <c r="H148" s="87" t="s">
        <v>507</v>
      </c>
      <c r="I148" s="87" t="s">
        <v>434</v>
      </c>
      <c r="J148" s="87" t="s">
        <v>572</v>
      </c>
      <c r="K148" s="115"/>
      <c r="L148" s="120"/>
      <c r="M148" s="120"/>
      <c r="N148" s="120"/>
      <c r="O148" s="120"/>
      <c r="P148" s="200"/>
      <c r="Q148" s="200"/>
      <c r="R148" s="200"/>
      <c r="S148" s="126"/>
      <c r="T148" s="126"/>
      <c r="U148" s="201"/>
      <c r="V148" s="138"/>
      <c r="W148" s="126"/>
      <c r="X148" s="126"/>
      <c r="Y148" s="126"/>
      <c r="Z148" s="126"/>
      <c r="AA148" s="126"/>
      <c r="AB148" s="126"/>
      <c r="AC148" s="126"/>
      <c r="AD148" s="126"/>
      <c r="AE148" s="126"/>
      <c r="AF148" s="126"/>
    </row>
    <row r="149" spans="1:32" ht="47.25">
      <c r="A149" s="218">
        <v>5</v>
      </c>
      <c r="B149" s="219" t="s">
        <v>442</v>
      </c>
      <c r="C149" s="220" t="s">
        <v>149</v>
      </c>
      <c r="D149" s="220"/>
      <c r="E149" s="220"/>
      <c r="F149" s="221"/>
      <c r="G149" s="220"/>
      <c r="H149" s="220"/>
      <c r="I149" s="220"/>
      <c r="J149" s="220"/>
      <c r="K149" s="222"/>
      <c r="L149" s="140">
        <f>L150+L160</f>
        <v>22317051.800000001</v>
      </c>
      <c r="M149" s="120"/>
      <c r="N149" s="120"/>
      <c r="O149" s="120"/>
      <c r="P149" s="200"/>
      <c r="Q149" s="200"/>
      <c r="R149" s="200"/>
      <c r="S149" s="126"/>
      <c r="T149" s="126"/>
      <c r="U149" s="201"/>
      <c r="V149" s="138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</row>
    <row r="150" spans="1:32" ht="47.25">
      <c r="A150" s="42"/>
      <c r="B150" s="92" t="s">
        <v>443</v>
      </c>
      <c r="C150" s="87" t="s">
        <v>149</v>
      </c>
      <c r="D150" s="87" t="s">
        <v>525</v>
      </c>
      <c r="E150" s="87" t="s">
        <v>507</v>
      </c>
      <c r="F150" s="87" t="s">
        <v>541</v>
      </c>
      <c r="G150" s="87" t="s">
        <v>425</v>
      </c>
      <c r="H150" s="87" t="s">
        <v>545</v>
      </c>
      <c r="I150" s="87" t="s">
        <v>413</v>
      </c>
      <c r="J150" s="87" t="s">
        <v>510</v>
      </c>
      <c r="K150" s="115"/>
      <c r="L150" s="120">
        <f>L151+L154</f>
        <v>21394551.800000001</v>
      </c>
      <c r="M150" s="120"/>
      <c r="N150" s="120"/>
      <c r="O150" s="120"/>
      <c r="P150" s="200"/>
      <c r="Q150" s="200"/>
      <c r="R150" s="200"/>
      <c r="S150" s="126"/>
      <c r="T150" s="126"/>
      <c r="U150" s="201"/>
      <c r="V150" s="138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</row>
    <row r="151" spans="1:32" ht="57" customHeight="1">
      <c r="A151" s="42"/>
      <c r="B151" s="92" t="s">
        <v>444</v>
      </c>
      <c r="C151" s="87" t="s">
        <v>149</v>
      </c>
      <c r="D151" s="87" t="s">
        <v>525</v>
      </c>
      <c r="E151" s="87" t="s">
        <v>507</v>
      </c>
      <c r="F151" s="87" t="s">
        <v>541</v>
      </c>
      <c r="G151" s="87" t="s">
        <v>425</v>
      </c>
      <c r="H151" s="87" t="s">
        <v>545</v>
      </c>
      <c r="I151" s="87" t="s">
        <v>413</v>
      </c>
      <c r="J151" s="87" t="s">
        <v>510</v>
      </c>
      <c r="K151" s="115"/>
      <c r="L151" s="120">
        <f>L152</f>
        <v>0</v>
      </c>
      <c r="M151" s="120"/>
      <c r="N151" s="120"/>
      <c r="O151" s="120"/>
      <c r="P151" s="200"/>
      <c r="Q151" s="200"/>
      <c r="R151" s="200"/>
      <c r="S151" s="126"/>
      <c r="T151" s="126"/>
      <c r="U151" s="201"/>
      <c r="V151" s="138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</row>
    <row r="152" spans="1:32" ht="34.5" customHeight="1">
      <c r="A152" s="42"/>
      <c r="B152" s="92" t="s">
        <v>445</v>
      </c>
      <c r="C152" s="87" t="s">
        <v>149</v>
      </c>
      <c r="D152" s="87" t="s">
        <v>525</v>
      </c>
      <c r="E152" s="87" t="s">
        <v>507</v>
      </c>
      <c r="F152" s="87" t="s">
        <v>541</v>
      </c>
      <c r="G152" s="87" t="s">
        <v>412</v>
      </c>
      <c r="H152" s="87" t="s">
        <v>545</v>
      </c>
      <c r="I152" s="87" t="s">
        <v>413</v>
      </c>
      <c r="J152" s="87" t="s">
        <v>510</v>
      </c>
      <c r="K152" s="115"/>
      <c r="L152" s="120">
        <f>L153</f>
        <v>0</v>
      </c>
      <c r="M152" s="120"/>
      <c r="N152" s="120"/>
      <c r="O152" s="120"/>
      <c r="P152" s="200"/>
      <c r="Q152" s="200"/>
      <c r="R152" s="200"/>
      <c r="S152" s="126"/>
      <c r="T152" s="126"/>
      <c r="U152" s="201"/>
      <c r="V152" s="138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</row>
    <row r="153" spans="1:32" ht="47.25">
      <c r="A153" s="42"/>
      <c r="B153" s="90" t="s">
        <v>446</v>
      </c>
      <c r="C153" s="87" t="s">
        <v>149</v>
      </c>
      <c r="D153" s="87" t="s">
        <v>525</v>
      </c>
      <c r="E153" s="87" t="s">
        <v>507</v>
      </c>
      <c r="F153" s="87" t="s">
        <v>541</v>
      </c>
      <c r="G153" s="87" t="s">
        <v>412</v>
      </c>
      <c r="H153" s="87" t="s">
        <v>507</v>
      </c>
      <c r="I153" s="87" t="s">
        <v>432</v>
      </c>
      <c r="J153" s="87" t="s">
        <v>39</v>
      </c>
      <c r="K153" s="116"/>
      <c r="L153" s="124">
        <f>P153+Q153+V153+W153+X153</f>
        <v>0</v>
      </c>
      <c r="M153" s="124"/>
      <c r="N153" s="124"/>
      <c r="O153" s="124"/>
      <c r="P153" s="200"/>
      <c r="Q153" s="200"/>
      <c r="R153" s="200"/>
      <c r="S153" s="126"/>
      <c r="T153" s="126"/>
      <c r="U153" s="201"/>
      <c r="V153" s="138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</row>
    <row r="154" spans="1:32" ht="51.75" customHeight="1">
      <c r="A154" s="42"/>
      <c r="B154" s="90" t="s">
        <v>443</v>
      </c>
      <c r="C154" s="87" t="s">
        <v>149</v>
      </c>
      <c r="D154" s="87" t="s">
        <v>525</v>
      </c>
      <c r="E154" s="87" t="s">
        <v>507</v>
      </c>
      <c r="F154" s="87" t="s">
        <v>541</v>
      </c>
      <c r="G154" s="87"/>
      <c r="H154" s="87"/>
      <c r="I154" s="87"/>
      <c r="J154" s="87"/>
      <c r="K154" s="116"/>
      <c r="L154" s="124">
        <f>L155</f>
        <v>21394551.800000001</v>
      </c>
      <c r="M154" s="124"/>
      <c r="N154" s="124"/>
      <c r="O154" s="124"/>
      <c r="P154" s="200"/>
      <c r="Q154" s="200"/>
      <c r="R154" s="200"/>
      <c r="S154" s="126"/>
      <c r="T154" s="126"/>
      <c r="U154" s="201"/>
      <c r="V154" s="138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</row>
    <row r="155" spans="1:32" ht="34.5" customHeight="1">
      <c r="A155" s="42"/>
      <c r="B155" s="90" t="s">
        <v>444</v>
      </c>
      <c r="C155" s="87" t="s">
        <v>149</v>
      </c>
      <c r="D155" s="87" t="s">
        <v>525</v>
      </c>
      <c r="E155" s="87" t="s">
        <v>507</v>
      </c>
      <c r="F155" s="87" t="s">
        <v>541</v>
      </c>
      <c r="G155" s="87" t="s">
        <v>412</v>
      </c>
      <c r="H155" s="87"/>
      <c r="I155" s="87"/>
      <c r="J155" s="87"/>
      <c r="K155" s="116"/>
      <c r="L155" s="124">
        <f>L156</f>
        <v>21394551.800000001</v>
      </c>
      <c r="M155" s="124"/>
      <c r="N155" s="124"/>
      <c r="O155" s="124"/>
      <c r="P155" s="200"/>
      <c r="Q155" s="200"/>
      <c r="R155" s="200"/>
      <c r="S155" s="126"/>
      <c r="T155" s="126"/>
      <c r="U155" s="201"/>
      <c r="V155" s="138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</row>
    <row r="156" spans="1:32" ht="42.75" customHeight="1">
      <c r="A156" s="42"/>
      <c r="B156" s="90" t="s">
        <v>445</v>
      </c>
      <c r="C156" s="87" t="s">
        <v>149</v>
      </c>
      <c r="D156" s="87" t="s">
        <v>525</v>
      </c>
      <c r="E156" s="87" t="s">
        <v>507</v>
      </c>
      <c r="F156" s="87" t="s">
        <v>541</v>
      </c>
      <c r="G156" s="87" t="s">
        <v>412</v>
      </c>
      <c r="H156" s="87" t="s">
        <v>507</v>
      </c>
      <c r="I156" s="87"/>
      <c r="J156" s="87"/>
      <c r="K156" s="116"/>
      <c r="L156" s="124">
        <f>L157+L158+L159</f>
        <v>21394551.800000001</v>
      </c>
      <c r="M156" s="124"/>
      <c r="N156" s="124"/>
      <c r="O156" s="124"/>
      <c r="P156" s="200"/>
      <c r="Q156" s="200"/>
      <c r="R156" s="200"/>
      <c r="S156" s="126"/>
      <c r="T156" s="126"/>
      <c r="U156" s="201"/>
      <c r="V156" s="138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</row>
    <row r="157" spans="1:32" ht="121.5" customHeight="1">
      <c r="A157" s="42"/>
      <c r="B157" s="92" t="s">
        <v>954</v>
      </c>
      <c r="C157" s="87" t="s">
        <v>149</v>
      </c>
      <c r="D157" s="87" t="s">
        <v>525</v>
      </c>
      <c r="E157" s="87" t="s">
        <v>507</v>
      </c>
      <c r="F157" s="87" t="s">
        <v>541</v>
      </c>
      <c r="G157" s="87" t="s">
        <v>412</v>
      </c>
      <c r="H157" s="87" t="s">
        <v>507</v>
      </c>
      <c r="I157" s="87" t="s">
        <v>434</v>
      </c>
      <c r="J157" s="87" t="s">
        <v>162</v>
      </c>
      <c r="K157" s="115"/>
      <c r="L157" s="120">
        <f>U157</f>
        <v>14219848</v>
      </c>
      <c r="M157" s="120"/>
      <c r="N157" s="120"/>
      <c r="O157" s="120"/>
      <c r="P157" s="200"/>
      <c r="Q157" s="200"/>
      <c r="R157" s="200"/>
      <c r="S157" s="126"/>
      <c r="T157" s="126"/>
      <c r="U157" s="201">
        <v>14219848</v>
      </c>
      <c r="V157" s="138">
        <v>0</v>
      </c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</row>
    <row r="158" spans="1:32" ht="63">
      <c r="A158" s="42"/>
      <c r="B158" s="92" t="s">
        <v>447</v>
      </c>
      <c r="C158" s="87" t="s">
        <v>149</v>
      </c>
      <c r="D158" s="87" t="s">
        <v>525</v>
      </c>
      <c r="E158" s="87" t="s">
        <v>507</v>
      </c>
      <c r="F158" s="87" t="s">
        <v>541</v>
      </c>
      <c r="G158" s="87" t="s">
        <v>412</v>
      </c>
      <c r="H158" s="87" t="s">
        <v>507</v>
      </c>
      <c r="I158" s="87" t="s">
        <v>434</v>
      </c>
      <c r="J158" s="87" t="s">
        <v>555</v>
      </c>
      <c r="K158" s="115"/>
      <c r="L158" s="120">
        <f>Q158+U158+O158</f>
        <v>7036364</v>
      </c>
      <c r="M158" s="120"/>
      <c r="N158" s="120"/>
      <c r="O158" s="120">
        <v>1847020</v>
      </c>
      <c r="P158" s="200"/>
      <c r="Q158" s="200">
        <v>4620550</v>
      </c>
      <c r="R158" s="200"/>
      <c r="S158" s="126"/>
      <c r="T158" s="126"/>
      <c r="U158" s="201">
        <v>568794</v>
      </c>
      <c r="V158" s="138">
        <v>0</v>
      </c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</row>
    <row r="159" spans="1:32" ht="63" customHeight="1">
      <c r="A159" s="42"/>
      <c r="B159" s="90" t="s">
        <v>449</v>
      </c>
      <c r="C159" s="87" t="s">
        <v>149</v>
      </c>
      <c r="D159" s="87" t="s">
        <v>525</v>
      </c>
      <c r="E159" s="87" t="s">
        <v>507</v>
      </c>
      <c r="F159" s="87" t="s">
        <v>541</v>
      </c>
      <c r="G159" s="87" t="s">
        <v>412</v>
      </c>
      <c r="H159" s="87" t="s">
        <v>507</v>
      </c>
      <c r="I159" s="87" t="s">
        <v>434</v>
      </c>
      <c r="J159" s="91" t="s">
        <v>448</v>
      </c>
      <c r="K159" s="116"/>
      <c r="L159" s="120">
        <f>P159+Q159+V159+W159+X159</f>
        <v>138339.79999999999</v>
      </c>
      <c r="M159" s="120"/>
      <c r="N159" s="120"/>
      <c r="O159" s="120"/>
      <c r="P159" s="200">
        <v>138339.79999999999</v>
      </c>
      <c r="Q159" s="200"/>
      <c r="R159" s="200"/>
      <c r="S159" s="126"/>
      <c r="T159" s="126"/>
      <c r="U159" s="201"/>
      <c r="V159" s="138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</row>
    <row r="160" spans="1:32" ht="63" customHeight="1">
      <c r="A160" s="42"/>
      <c r="B160" s="90" t="s">
        <v>443</v>
      </c>
      <c r="C160" s="87" t="s">
        <v>149</v>
      </c>
      <c r="D160" s="87" t="s">
        <v>538</v>
      </c>
      <c r="E160" s="87" t="s">
        <v>514</v>
      </c>
      <c r="F160" s="87" t="s">
        <v>523</v>
      </c>
      <c r="G160" s="87"/>
      <c r="H160" s="87"/>
      <c r="I160" s="87"/>
      <c r="J160" s="91"/>
      <c r="K160" s="116"/>
      <c r="L160" s="120">
        <f>L161</f>
        <v>922500</v>
      </c>
      <c r="M160" s="120"/>
      <c r="N160" s="120"/>
      <c r="O160" s="120"/>
      <c r="P160" s="200"/>
      <c r="Q160" s="200"/>
      <c r="R160" s="200"/>
      <c r="S160" s="126"/>
      <c r="T160" s="126"/>
      <c r="U160" s="201"/>
      <c r="V160" s="138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</row>
    <row r="161" spans="1:32" ht="63" customHeight="1">
      <c r="A161" s="42"/>
      <c r="B161" s="90" t="s">
        <v>444</v>
      </c>
      <c r="C161" s="87" t="s">
        <v>149</v>
      </c>
      <c r="D161" s="87" t="s">
        <v>538</v>
      </c>
      <c r="E161" s="87" t="s">
        <v>514</v>
      </c>
      <c r="F161" s="87" t="s">
        <v>523</v>
      </c>
      <c r="G161" s="87" t="s">
        <v>412</v>
      </c>
      <c r="H161" s="87"/>
      <c r="I161" s="87"/>
      <c r="J161" s="91"/>
      <c r="K161" s="116"/>
      <c r="L161" s="120">
        <f>L162</f>
        <v>922500</v>
      </c>
      <c r="M161" s="120"/>
      <c r="N161" s="120"/>
      <c r="O161" s="120"/>
      <c r="P161" s="200"/>
      <c r="Q161" s="200"/>
      <c r="R161" s="200"/>
      <c r="S161" s="126"/>
      <c r="T161" s="126"/>
      <c r="U161" s="201"/>
      <c r="V161" s="138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</row>
    <row r="162" spans="1:32" ht="31.5">
      <c r="A162" s="42"/>
      <c r="B162" s="93" t="s">
        <v>445</v>
      </c>
      <c r="C162" s="87" t="s">
        <v>149</v>
      </c>
      <c r="D162" s="87" t="s">
        <v>538</v>
      </c>
      <c r="E162" s="87" t="s">
        <v>514</v>
      </c>
      <c r="F162" s="87" t="s">
        <v>523</v>
      </c>
      <c r="G162" s="87" t="s">
        <v>412</v>
      </c>
      <c r="H162" s="87" t="s">
        <v>507</v>
      </c>
      <c r="I162" s="87"/>
      <c r="J162" s="91"/>
      <c r="K162" s="115"/>
      <c r="L162" s="120">
        <f>L163</f>
        <v>922500</v>
      </c>
      <c r="M162" s="120"/>
      <c r="N162" s="120"/>
      <c r="O162" s="120"/>
      <c r="P162" s="200"/>
      <c r="Q162" s="200"/>
      <c r="R162" s="200"/>
      <c r="S162" s="126"/>
      <c r="T162" s="126"/>
      <c r="U162" s="201"/>
      <c r="V162" s="138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</row>
    <row r="163" spans="1:32" ht="31.5">
      <c r="A163" s="42"/>
      <c r="B163" s="93" t="s">
        <v>450</v>
      </c>
      <c r="C163" s="87" t="s">
        <v>149</v>
      </c>
      <c r="D163" s="87" t="s">
        <v>538</v>
      </c>
      <c r="E163" s="87" t="s">
        <v>514</v>
      </c>
      <c r="F163" s="87" t="s">
        <v>523</v>
      </c>
      <c r="G163" s="87" t="s">
        <v>412</v>
      </c>
      <c r="H163" s="87" t="s">
        <v>507</v>
      </c>
      <c r="I163" s="87" t="s">
        <v>451</v>
      </c>
      <c r="J163" s="87" t="s">
        <v>535</v>
      </c>
      <c r="K163" s="116"/>
      <c r="L163" s="120">
        <f>P163+Q163+V163+W163+X163</f>
        <v>922500</v>
      </c>
      <c r="M163" s="120"/>
      <c r="N163" s="120"/>
      <c r="O163" s="120"/>
      <c r="P163" s="200"/>
      <c r="Q163" s="200"/>
      <c r="R163" s="200"/>
      <c r="S163" s="126"/>
      <c r="T163" s="126"/>
      <c r="U163" s="201"/>
      <c r="V163" s="138"/>
      <c r="W163" s="126"/>
      <c r="X163" s="126">
        <v>922500</v>
      </c>
      <c r="Y163" s="126"/>
      <c r="Z163" s="126"/>
      <c r="AA163" s="126"/>
      <c r="AB163" s="126"/>
      <c r="AC163" s="126"/>
      <c r="AD163" s="126"/>
      <c r="AE163" s="126"/>
      <c r="AF163" s="126"/>
    </row>
    <row r="164" spans="1:32" ht="47.25">
      <c r="A164" s="218">
        <v>6</v>
      </c>
      <c r="B164" s="223" t="s">
        <v>37</v>
      </c>
      <c r="C164" s="220">
        <v>937</v>
      </c>
      <c r="D164" s="220"/>
      <c r="E164" s="220"/>
      <c r="F164" s="221"/>
      <c r="G164" s="220"/>
      <c r="H164" s="220"/>
      <c r="I164" s="220"/>
      <c r="J164" s="220"/>
      <c r="K164" s="222"/>
      <c r="L164" s="224">
        <f>L165+L175</f>
        <v>7248763.9500000002</v>
      </c>
      <c r="M164" s="120"/>
      <c r="N164" s="120"/>
      <c r="O164" s="120"/>
      <c r="P164" s="200"/>
      <c r="Q164" s="200"/>
      <c r="R164" s="200"/>
      <c r="S164" s="126"/>
      <c r="T164" s="126"/>
      <c r="U164" s="201"/>
      <c r="V164" s="138"/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</row>
    <row r="165" spans="1:32" ht="47.25">
      <c r="A165" s="42"/>
      <c r="B165" s="92" t="s">
        <v>443</v>
      </c>
      <c r="C165" s="87" t="s">
        <v>597</v>
      </c>
      <c r="D165" s="87" t="s">
        <v>525</v>
      </c>
      <c r="E165" s="87" t="s">
        <v>507</v>
      </c>
      <c r="F165" s="87" t="s">
        <v>541</v>
      </c>
      <c r="G165" s="87"/>
      <c r="H165" s="87"/>
      <c r="I165" s="87" t="s">
        <v>509</v>
      </c>
      <c r="J165" s="87" t="s">
        <v>510</v>
      </c>
      <c r="K165" s="115"/>
      <c r="L165" s="120">
        <f>L166+L169</f>
        <v>7018763.9500000002</v>
      </c>
      <c r="M165" s="120"/>
      <c r="N165" s="120"/>
      <c r="O165" s="120"/>
      <c r="P165" s="200"/>
      <c r="Q165" s="200"/>
      <c r="R165" s="200"/>
      <c r="S165" s="126"/>
      <c r="T165" s="126"/>
      <c r="U165" s="201"/>
      <c r="V165" s="138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</row>
    <row r="166" spans="1:32" ht="47.25">
      <c r="A166" s="42"/>
      <c r="B166" s="90" t="s">
        <v>444</v>
      </c>
      <c r="C166" s="87" t="s">
        <v>597</v>
      </c>
      <c r="D166" s="87" t="s">
        <v>525</v>
      </c>
      <c r="E166" s="87" t="s">
        <v>507</v>
      </c>
      <c r="F166" s="87" t="s">
        <v>541</v>
      </c>
      <c r="G166" s="87"/>
      <c r="H166" s="87"/>
      <c r="I166" s="87"/>
      <c r="J166" s="91"/>
      <c r="K166" s="115"/>
      <c r="L166" s="120">
        <f>L167</f>
        <v>0</v>
      </c>
      <c r="M166" s="120"/>
      <c r="N166" s="120"/>
      <c r="O166" s="120"/>
      <c r="P166" s="200"/>
      <c r="Q166" s="200"/>
      <c r="R166" s="200"/>
      <c r="S166" s="126"/>
      <c r="T166" s="126"/>
      <c r="U166" s="201"/>
      <c r="V166" s="138"/>
      <c r="W166" s="126"/>
      <c r="X166" s="126"/>
      <c r="Y166" s="126"/>
      <c r="Z166" s="126"/>
      <c r="AA166" s="126"/>
      <c r="AB166" s="126"/>
      <c r="AC166" s="126"/>
      <c r="AD166" s="126"/>
      <c r="AE166" s="126"/>
      <c r="AF166" s="126"/>
    </row>
    <row r="167" spans="1:32" ht="31.5">
      <c r="A167" s="42"/>
      <c r="B167" s="90" t="s">
        <v>445</v>
      </c>
      <c r="C167" s="87" t="s">
        <v>597</v>
      </c>
      <c r="D167" s="87" t="s">
        <v>525</v>
      </c>
      <c r="E167" s="87" t="s">
        <v>507</v>
      </c>
      <c r="F167" s="87" t="s">
        <v>541</v>
      </c>
      <c r="G167" s="87" t="s">
        <v>412</v>
      </c>
      <c r="H167" s="87"/>
      <c r="I167" s="87"/>
      <c r="J167" s="91"/>
      <c r="K167" s="116"/>
      <c r="L167" s="120">
        <f>L168</f>
        <v>0</v>
      </c>
      <c r="M167" s="120"/>
      <c r="N167" s="120"/>
      <c r="O167" s="120"/>
      <c r="P167" s="200"/>
      <c r="Q167" s="200"/>
      <c r="R167" s="200"/>
      <c r="S167" s="126"/>
      <c r="T167" s="126"/>
      <c r="U167" s="201"/>
      <c r="V167" s="138"/>
      <c r="W167" s="126"/>
      <c r="X167" s="126"/>
      <c r="Y167" s="126"/>
      <c r="Z167" s="126"/>
      <c r="AA167" s="126"/>
      <c r="AB167" s="126"/>
      <c r="AC167" s="126"/>
      <c r="AD167" s="126"/>
      <c r="AE167" s="126"/>
      <c r="AF167" s="126"/>
    </row>
    <row r="168" spans="1:32" ht="47.25">
      <c r="A168" s="42"/>
      <c r="B168" s="90" t="s">
        <v>446</v>
      </c>
      <c r="C168" s="87" t="s">
        <v>597</v>
      </c>
      <c r="D168" s="87" t="s">
        <v>525</v>
      </c>
      <c r="E168" s="87" t="s">
        <v>507</v>
      </c>
      <c r="F168" s="87" t="s">
        <v>541</v>
      </c>
      <c r="G168" s="87" t="s">
        <v>412</v>
      </c>
      <c r="H168" s="87" t="s">
        <v>507</v>
      </c>
      <c r="I168" s="87" t="s">
        <v>432</v>
      </c>
      <c r="J168" s="91" t="s">
        <v>39</v>
      </c>
      <c r="K168" s="115"/>
      <c r="L168" s="120">
        <f>P168+Q168+V168+W168+X168</f>
        <v>0</v>
      </c>
      <c r="M168" s="120"/>
      <c r="N168" s="120"/>
      <c r="O168" s="120"/>
      <c r="P168" s="200"/>
      <c r="Q168" s="200"/>
      <c r="R168" s="200"/>
      <c r="S168" s="126"/>
      <c r="T168" s="126"/>
      <c r="U168" s="201"/>
      <c r="V168" s="138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</row>
    <row r="169" spans="1:32" ht="47.25">
      <c r="A169" s="42"/>
      <c r="B169" s="90" t="s">
        <v>443</v>
      </c>
      <c r="C169" s="87" t="s">
        <v>597</v>
      </c>
      <c r="D169" s="87" t="s">
        <v>525</v>
      </c>
      <c r="E169" s="87" t="s">
        <v>507</v>
      </c>
      <c r="F169" s="87" t="s">
        <v>541</v>
      </c>
      <c r="G169" s="87"/>
      <c r="H169" s="87"/>
      <c r="I169" s="87"/>
      <c r="J169" s="91"/>
      <c r="K169" s="115"/>
      <c r="L169" s="120">
        <f>L170</f>
        <v>7018763.9500000002</v>
      </c>
      <c r="M169" s="120"/>
      <c r="N169" s="120"/>
      <c r="O169" s="120"/>
      <c r="P169" s="200"/>
      <c r="Q169" s="200"/>
      <c r="R169" s="200"/>
      <c r="S169" s="126"/>
      <c r="T169" s="126"/>
      <c r="U169" s="201"/>
      <c r="V169" s="138"/>
      <c r="W169" s="126"/>
      <c r="X169" s="126"/>
      <c r="Y169" s="126"/>
      <c r="Z169" s="126"/>
      <c r="AA169" s="126"/>
      <c r="AB169" s="126"/>
      <c r="AC169" s="126"/>
      <c r="AD169" s="126"/>
      <c r="AE169" s="126"/>
      <c r="AF169" s="126"/>
    </row>
    <row r="170" spans="1:32" ht="47.25">
      <c r="A170" s="42"/>
      <c r="B170" s="90" t="s">
        <v>444</v>
      </c>
      <c r="C170" s="87" t="s">
        <v>597</v>
      </c>
      <c r="D170" s="87" t="s">
        <v>525</v>
      </c>
      <c r="E170" s="87" t="s">
        <v>507</v>
      </c>
      <c r="F170" s="87" t="s">
        <v>541</v>
      </c>
      <c r="G170" s="87" t="s">
        <v>412</v>
      </c>
      <c r="H170" s="87"/>
      <c r="I170" s="87"/>
      <c r="J170" s="91"/>
      <c r="K170" s="115"/>
      <c r="L170" s="120">
        <f>L171</f>
        <v>7018763.9500000002</v>
      </c>
      <c r="M170" s="120"/>
      <c r="N170" s="120"/>
      <c r="O170" s="120"/>
      <c r="P170" s="200"/>
      <c r="Q170" s="200"/>
      <c r="R170" s="200"/>
      <c r="S170" s="126"/>
      <c r="T170" s="126"/>
      <c r="U170" s="201"/>
      <c r="V170" s="138"/>
      <c r="W170" s="126"/>
      <c r="X170" s="126"/>
      <c r="Y170" s="126"/>
      <c r="Z170" s="126"/>
      <c r="AA170" s="126"/>
      <c r="AB170" s="126"/>
      <c r="AC170" s="126"/>
      <c r="AD170" s="126"/>
      <c r="AE170" s="126"/>
      <c r="AF170" s="126"/>
    </row>
    <row r="171" spans="1:32" ht="31.5">
      <c r="A171" s="42"/>
      <c r="B171" s="90" t="s">
        <v>445</v>
      </c>
      <c r="C171" s="87" t="s">
        <v>597</v>
      </c>
      <c r="D171" s="87" t="s">
        <v>525</v>
      </c>
      <c r="E171" s="87" t="s">
        <v>507</v>
      </c>
      <c r="F171" s="87" t="s">
        <v>541</v>
      </c>
      <c r="G171" s="87" t="s">
        <v>412</v>
      </c>
      <c r="H171" s="87" t="s">
        <v>507</v>
      </c>
      <c r="I171" s="87"/>
      <c r="J171" s="91"/>
      <c r="K171" s="116"/>
      <c r="L171" s="120">
        <f>L172+L173+L174</f>
        <v>7018763.9500000002</v>
      </c>
      <c r="M171" s="120"/>
      <c r="N171" s="120"/>
      <c r="O171" s="120"/>
      <c r="P171" s="200"/>
      <c r="Q171" s="200"/>
      <c r="R171" s="200"/>
      <c r="S171" s="126"/>
      <c r="T171" s="126"/>
      <c r="U171" s="201"/>
      <c r="V171" s="138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</row>
    <row r="172" spans="1:32" ht="52.15" customHeight="1">
      <c r="A172" s="42"/>
      <c r="B172" s="92" t="s">
        <v>954</v>
      </c>
      <c r="C172" s="87" t="s">
        <v>597</v>
      </c>
      <c r="D172" s="87" t="s">
        <v>525</v>
      </c>
      <c r="E172" s="87" t="s">
        <v>507</v>
      </c>
      <c r="F172" s="87" t="s">
        <v>541</v>
      </c>
      <c r="G172" s="87" t="s">
        <v>412</v>
      </c>
      <c r="H172" s="87" t="s">
        <v>507</v>
      </c>
      <c r="I172" s="87" t="s">
        <v>434</v>
      </c>
      <c r="J172" s="87" t="s">
        <v>162</v>
      </c>
      <c r="K172" s="115"/>
      <c r="L172" s="120">
        <f>U172</f>
        <v>5184763</v>
      </c>
      <c r="M172" s="120"/>
      <c r="N172" s="120"/>
      <c r="O172" s="120"/>
      <c r="P172" s="200"/>
      <c r="Q172" s="200"/>
      <c r="R172" s="200"/>
      <c r="S172" s="126"/>
      <c r="T172" s="126"/>
      <c r="U172" s="201">
        <v>5184763</v>
      </c>
      <c r="V172" s="138">
        <v>0</v>
      </c>
      <c r="W172" s="126"/>
      <c r="X172" s="126"/>
      <c r="Y172" s="126"/>
      <c r="Z172" s="126"/>
      <c r="AA172" s="126"/>
      <c r="AB172" s="126"/>
      <c r="AC172" s="126"/>
      <c r="AD172" s="126"/>
      <c r="AE172" s="126"/>
      <c r="AF172" s="126"/>
    </row>
    <row r="173" spans="1:32" ht="63">
      <c r="A173" s="42"/>
      <c r="B173" s="96" t="s">
        <v>447</v>
      </c>
      <c r="C173" s="87" t="s">
        <v>597</v>
      </c>
      <c r="D173" s="87" t="s">
        <v>525</v>
      </c>
      <c r="E173" s="87" t="s">
        <v>507</v>
      </c>
      <c r="F173" s="87" t="s">
        <v>541</v>
      </c>
      <c r="G173" s="87" t="s">
        <v>412</v>
      </c>
      <c r="H173" s="87" t="s">
        <v>507</v>
      </c>
      <c r="I173" s="87" t="s">
        <v>434</v>
      </c>
      <c r="J173" s="87" t="s">
        <v>555</v>
      </c>
      <c r="K173" s="115"/>
      <c r="L173" s="120">
        <f>Q173+U173+O173</f>
        <v>1798822.55</v>
      </c>
      <c r="M173" s="120"/>
      <c r="N173" s="120"/>
      <c r="O173" s="120">
        <v>684600</v>
      </c>
      <c r="P173" s="200"/>
      <c r="Q173" s="200">
        <v>906832.55</v>
      </c>
      <c r="R173" s="200"/>
      <c r="S173" s="126"/>
      <c r="T173" s="126"/>
      <c r="U173" s="201">
        <v>207390</v>
      </c>
      <c r="V173" s="138">
        <v>0</v>
      </c>
      <c r="W173" s="126"/>
      <c r="X173" s="126"/>
      <c r="Y173" s="126"/>
      <c r="Z173" s="126"/>
      <c r="AA173" s="126"/>
      <c r="AB173" s="126"/>
      <c r="AC173" s="126"/>
      <c r="AD173" s="126"/>
      <c r="AE173" s="126"/>
      <c r="AF173" s="126"/>
    </row>
    <row r="174" spans="1:32" ht="63">
      <c r="A174" s="42"/>
      <c r="B174" s="93" t="s">
        <v>449</v>
      </c>
      <c r="C174" s="87" t="s">
        <v>597</v>
      </c>
      <c r="D174" s="87" t="s">
        <v>525</v>
      </c>
      <c r="E174" s="87" t="s">
        <v>507</v>
      </c>
      <c r="F174" s="87" t="s">
        <v>541</v>
      </c>
      <c r="G174" s="87" t="s">
        <v>412</v>
      </c>
      <c r="H174" s="87" t="s">
        <v>507</v>
      </c>
      <c r="I174" s="87" t="s">
        <v>434</v>
      </c>
      <c r="J174" s="87" t="s">
        <v>448</v>
      </c>
      <c r="K174" s="115"/>
      <c r="L174" s="120">
        <f>P174+Q174+V174+W174+X174</f>
        <v>35178.400000000001</v>
      </c>
      <c r="M174" s="120"/>
      <c r="N174" s="120"/>
      <c r="O174" s="120"/>
      <c r="P174" s="207">
        <v>35178.400000000001</v>
      </c>
      <c r="Q174" s="207"/>
      <c r="R174" s="207"/>
      <c r="S174" s="127"/>
      <c r="T174" s="127"/>
      <c r="U174" s="208"/>
      <c r="V174" s="139"/>
      <c r="W174" s="127"/>
      <c r="X174" s="127"/>
      <c r="Y174" s="127"/>
      <c r="Z174" s="127"/>
      <c r="AA174" s="127"/>
      <c r="AB174" s="127"/>
      <c r="AC174" s="127"/>
      <c r="AD174" s="127"/>
      <c r="AE174" s="127"/>
      <c r="AF174" s="126"/>
    </row>
    <row r="175" spans="1:32" ht="47.25">
      <c r="A175" s="42"/>
      <c r="B175" s="93" t="s">
        <v>443</v>
      </c>
      <c r="C175" s="87" t="s">
        <v>597</v>
      </c>
      <c r="D175" s="87" t="s">
        <v>538</v>
      </c>
      <c r="E175" s="87" t="s">
        <v>514</v>
      </c>
      <c r="F175" s="87" t="s">
        <v>523</v>
      </c>
      <c r="G175" s="87"/>
      <c r="H175" s="87"/>
      <c r="I175" s="87"/>
      <c r="J175" s="87"/>
      <c r="K175" s="115"/>
      <c r="L175" s="120">
        <f>L176</f>
        <v>230000</v>
      </c>
      <c r="M175" s="120"/>
      <c r="N175" s="120"/>
      <c r="O175" s="120"/>
      <c r="P175" s="207"/>
      <c r="Q175" s="207"/>
      <c r="R175" s="207"/>
      <c r="S175" s="127"/>
      <c r="T175" s="127"/>
      <c r="U175" s="208"/>
      <c r="V175" s="139"/>
      <c r="W175" s="127"/>
      <c r="X175" s="127"/>
      <c r="Y175" s="127"/>
      <c r="Z175" s="127"/>
      <c r="AA175" s="127"/>
      <c r="AB175" s="127"/>
      <c r="AC175" s="127"/>
      <c r="AD175" s="127"/>
      <c r="AE175" s="127"/>
      <c r="AF175" s="126"/>
    </row>
    <row r="176" spans="1:32" ht="47.25">
      <c r="A176" s="42"/>
      <c r="B176" s="93" t="s">
        <v>444</v>
      </c>
      <c r="C176" s="87" t="s">
        <v>597</v>
      </c>
      <c r="D176" s="87" t="s">
        <v>538</v>
      </c>
      <c r="E176" s="87" t="s">
        <v>514</v>
      </c>
      <c r="F176" s="87" t="s">
        <v>523</v>
      </c>
      <c r="G176" s="87" t="s">
        <v>412</v>
      </c>
      <c r="H176" s="87"/>
      <c r="I176" s="87"/>
      <c r="J176" s="87"/>
      <c r="K176" s="115"/>
      <c r="L176" s="120">
        <f>L177</f>
        <v>230000</v>
      </c>
      <c r="M176" s="120"/>
      <c r="N176" s="120"/>
      <c r="O176" s="120"/>
      <c r="P176" s="207"/>
      <c r="Q176" s="207"/>
      <c r="R176" s="207"/>
      <c r="S176" s="127"/>
      <c r="T176" s="127"/>
      <c r="U176" s="208"/>
      <c r="V176" s="139"/>
      <c r="W176" s="127"/>
      <c r="X176" s="127"/>
      <c r="Y176" s="127"/>
      <c r="Z176" s="127"/>
      <c r="AA176" s="127"/>
      <c r="AB176" s="127"/>
      <c r="AC176" s="127"/>
      <c r="AD176" s="127"/>
      <c r="AE176" s="127"/>
      <c r="AF176" s="126"/>
    </row>
    <row r="177" spans="1:32" ht="31.5">
      <c r="A177" s="42"/>
      <c r="B177" s="93" t="s">
        <v>445</v>
      </c>
      <c r="C177" s="87" t="s">
        <v>597</v>
      </c>
      <c r="D177" s="87" t="s">
        <v>538</v>
      </c>
      <c r="E177" s="87" t="s">
        <v>514</v>
      </c>
      <c r="F177" s="87" t="s">
        <v>523</v>
      </c>
      <c r="G177" s="87" t="s">
        <v>412</v>
      </c>
      <c r="H177" s="87" t="s">
        <v>507</v>
      </c>
      <c r="I177" s="87"/>
      <c r="J177" s="87"/>
      <c r="K177" s="115"/>
      <c r="L177" s="120">
        <f>L178</f>
        <v>230000</v>
      </c>
      <c r="M177" s="120"/>
      <c r="N177" s="120"/>
      <c r="O177" s="120"/>
      <c r="P177" s="207"/>
      <c r="Q177" s="207"/>
      <c r="R177" s="207"/>
      <c r="S177" s="127"/>
      <c r="T177" s="127"/>
      <c r="U177" s="208"/>
      <c r="V177" s="139"/>
      <c r="W177" s="127"/>
      <c r="X177" s="127"/>
      <c r="Y177" s="127"/>
      <c r="Z177" s="127"/>
      <c r="AA177" s="127"/>
      <c r="AB177" s="127"/>
      <c r="AC177" s="127"/>
      <c r="AD177" s="127"/>
      <c r="AE177" s="127"/>
      <c r="AF177" s="126"/>
    </row>
    <row r="178" spans="1:32" ht="31.5">
      <c r="A178" s="42"/>
      <c r="B178" s="93" t="s">
        <v>450</v>
      </c>
      <c r="C178" s="87" t="s">
        <v>597</v>
      </c>
      <c r="D178" s="87" t="s">
        <v>538</v>
      </c>
      <c r="E178" s="87" t="s">
        <v>514</v>
      </c>
      <c r="F178" s="87" t="s">
        <v>523</v>
      </c>
      <c r="G178" s="87" t="s">
        <v>412</v>
      </c>
      <c r="H178" s="87" t="s">
        <v>507</v>
      </c>
      <c r="I178" s="87" t="s">
        <v>451</v>
      </c>
      <c r="J178" s="87" t="s">
        <v>535</v>
      </c>
      <c r="K178" s="115"/>
      <c r="L178" s="120">
        <f>P178+Q178+V178+W178+X178</f>
        <v>230000</v>
      </c>
      <c r="M178" s="120"/>
      <c r="N178" s="120"/>
      <c r="O178" s="120"/>
      <c r="P178" s="207"/>
      <c r="Q178" s="207"/>
      <c r="R178" s="207"/>
      <c r="S178" s="127"/>
      <c r="T178" s="127"/>
      <c r="U178" s="208"/>
      <c r="V178" s="139"/>
      <c r="W178" s="127"/>
      <c r="X178" s="127">
        <v>230000</v>
      </c>
      <c r="Y178" s="127"/>
      <c r="Z178" s="127"/>
      <c r="AA178" s="127"/>
      <c r="AB178" s="127"/>
      <c r="AC178" s="127"/>
      <c r="AD178" s="127"/>
      <c r="AE178" s="127"/>
      <c r="AF178" s="126"/>
    </row>
    <row r="179" spans="1:32" ht="47.25">
      <c r="A179" s="218">
        <v>7</v>
      </c>
      <c r="B179" s="219" t="s">
        <v>40</v>
      </c>
      <c r="C179" s="220">
        <v>938</v>
      </c>
      <c r="D179" s="220"/>
      <c r="E179" s="220"/>
      <c r="F179" s="221"/>
      <c r="G179" s="220"/>
      <c r="H179" s="220"/>
      <c r="I179" s="220"/>
      <c r="J179" s="220"/>
      <c r="K179" s="222"/>
      <c r="L179" s="224">
        <f>L180+L190</f>
        <v>17110766.16</v>
      </c>
      <c r="M179" s="120"/>
      <c r="N179" s="120"/>
      <c r="O179" s="120"/>
      <c r="P179" s="200"/>
      <c r="Q179" s="200"/>
      <c r="R179" s="200"/>
      <c r="S179" s="126"/>
      <c r="T179" s="126"/>
      <c r="U179" s="201"/>
      <c r="V179" s="138"/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</row>
    <row r="180" spans="1:32" ht="47.25">
      <c r="A180" s="42"/>
      <c r="B180" s="42" t="s">
        <v>443</v>
      </c>
      <c r="C180" s="87" t="s">
        <v>41</v>
      </c>
      <c r="D180" s="87" t="s">
        <v>525</v>
      </c>
      <c r="E180" s="87" t="s">
        <v>507</v>
      </c>
      <c r="F180" s="87" t="s">
        <v>541</v>
      </c>
      <c r="G180" s="87"/>
      <c r="H180" s="87"/>
      <c r="I180" s="87" t="s">
        <v>509</v>
      </c>
      <c r="J180" s="87" t="s">
        <v>510</v>
      </c>
      <c r="K180" s="115"/>
      <c r="L180" s="120">
        <f>L181+L184</f>
        <v>16316766.16</v>
      </c>
      <c r="M180" s="120"/>
      <c r="N180" s="120"/>
      <c r="O180" s="120"/>
      <c r="P180" s="200"/>
      <c r="Q180" s="200"/>
      <c r="R180" s="200"/>
      <c r="S180" s="126"/>
      <c r="T180" s="126"/>
      <c r="U180" s="201"/>
      <c r="V180" s="138"/>
      <c r="W180" s="126"/>
      <c r="X180" s="126"/>
      <c r="Y180" s="126"/>
      <c r="Z180" s="126"/>
      <c r="AA180" s="126"/>
      <c r="AB180" s="126"/>
      <c r="AC180" s="126"/>
      <c r="AD180" s="126"/>
      <c r="AE180" s="126"/>
      <c r="AF180" s="126"/>
    </row>
    <row r="181" spans="1:32" ht="47.25">
      <c r="A181" s="42"/>
      <c r="B181" s="90" t="s">
        <v>444</v>
      </c>
      <c r="C181" s="87" t="s">
        <v>41</v>
      </c>
      <c r="D181" s="87" t="s">
        <v>525</v>
      </c>
      <c r="E181" s="87" t="s">
        <v>507</v>
      </c>
      <c r="F181" s="87" t="s">
        <v>541</v>
      </c>
      <c r="G181" s="87"/>
      <c r="H181" s="87"/>
      <c r="I181" s="87"/>
      <c r="J181" s="87"/>
      <c r="K181" s="115"/>
      <c r="L181" s="120">
        <f>L182</f>
        <v>0</v>
      </c>
      <c r="M181" s="120"/>
      <c r="N181" s="120"/>
      <c r="O181" s="120"/>
      <c r="P181" s="200"/>
      <c r="Q181" s="200"/>
      <c r="R181" s="200"/>
      <c r="S181" s="126"/>
      <c r="T181" s="126"/>
      <c r="U181" s="201"/>
      <c r="V181" s="138"/>
      <c r="W181" s="126"/>
      <c r="X181" s="126"/>
      <c r="Y181" s="126"/>
      <c r="Z181" s="126"/>
      <c r="AA181" s="126"/>
      <c r="AB181" s="126"/>
      <c r="AC181" s="126"/>
      <c r="AD181" s="126"/>
      <c r="AE181" s="126"/>
      <c r="AF181" s="126"/>
    </row>
    <row r="182" spans="1:32" ht="31.5">
      <c r="A182" s="42"/>
      <c r="B182" s="92" t="s">
        <v>445</v>
      </c>
      <c r="C182" s="87" t="s">
        <v>41</v>
      </c>
      <c r="D182" s="87" t="s">
        <v>525</v>
      </c>
      <c r="E182" s="87" t="s">
        <v>507</v>
      </c>
      <c r="F182" s="87" t="s">
        <v>541</v>
      </c>
      <c r="G182" s="87" t="s">
        <v>412</v>
      </c>
      <c r="H182" s="87"/>
      <c r="I182" s="87"/>
      <c r="J182" s="87"/>
      <c r="K182" s="115"/>
      <c r="L182" s="120">
        <f>L183</f>
        <v>0</v>
      </c>
      <c r="M182" s="120"/>
      <c r="N182" s="120"/>
      <c r="O182" s="120"/>
      <c r="P182" s="200"/>
      <c r="Q182" s="200"/>
      <c r="R182" s="200"/>
      <c r="S182" s="126"/>
      <c r="T182" s="126"/>
      <c r="U182" s="201"/>
      <c r="V182" s="138"/>
      <c r="W182" s="126"/>
      <c r="X182" s="126"/>
      <c r="Y182" s="126"/>
      <c r="Z182" s="126"/>
      <c r="AA182" s="126"/>
      <c r="AB182" s="126"/>
      <c r="AC182" s="126"/>
      <c r="AD182" s="126"/>
      <c r="AE182" s="126"/>
      <c r="AF182" s="126"/>
    </row>
    <row r="183" spans="1:32" ht="47.25">
      <c r="A183" s="42"/>
      <c r="B183" s="92" t="s">
        <v>446</v>
      </c>
      <c r="C183" s="87" t="s">
        <v>41</v>
      </c>
      <c r="D183" s="87" t="s">
        <v>525</v>
      </c>
      <c r="E183" s="87" t="s">
        <v>507</v>
      </c>
      <c r="F183" s="87" t="s">
        <v>541</v>
      </c>
      <c r="G183" s="87" t="s">
        <v>412</v>
      </c>
      <c r="H183" s="87" t="s">
        <v>507</v>
      </c>
      <c r="I183" s="87" t="s">
        <v>432</v>
      </c>
      <c r="J183" s="87" t="s">
        <v>39</v>
      </c>
      <c r="K183" s="115"/>
      <c r="L183" s="120">
        <f>P183+Q183+V183+W183+X183</f>
        <v>0</v>
      </c>
      <c r="M183" s="120"/>
      <c r="N183" s="120"/>
      <c r="O183" s="120"/>
      <c r="P183" s="200"/>
      <c r="Q183" s="200"/>
      <c r="R183" s="200"/>
      <c r="S183" s="126"/>
      <c r="T183" s="126"/>
      <c r="U183" s="201"/>
      <c r="V183" s="138"/>
      <c r="W183" s="126"/>
      <c r="X183" s="126"/>
      <c r="Y183" s="126"/>
      <c r="Z183" s="126"/>
      <c r="AA183" s="126"/>
      <c r="AB183" s="126"/>
      <c r="AC183" s="126"/>
      <c r="AD183" s="126"/>
      <c r="AE183" s="126"/>
      <c r="AF183" s="126"/>
    </row>
    <row r="184" spans="1:32" ht="47.25">
      <c r="A184" s="42"/>
      <c r="B184" s="90" t="s">
        <v>443</v>
      </c>
      <c r="C184" s="87" t="s">
        <v>41</v>
      </c>
      <c r="D184" s="87" t="s">
        <v>525</v>
      </c>
      <c r="E184" s="87" t="s">
        <v>507</v>
      </c>
      <c r="F184" s="87" t="s">
        <v>541</v>
      </c>
      <c r="G184" s="87"/>
      <c r="H184" s="87"/>
      <c r="I184" s="87"/>
      <c r="J184" s="91"/>
      <c r="K184" s="116"/>
      <c r="L184" s="120">
        <f>L185</f>
        <v>16316766.16</v>
      </c>
      <c r="M184" s="120"/>
      <c r="N184" s="120"/>
      <c r="O184" s="120"/>
      <c r="P184" s="200"/>
      <c r="Q184" s="200"/>
      <c r="R184" s="200"/>
      <c r="S184" s="126"/>
      <c r="T184" s="126"/>
      <c r="U184" s="201"/>
      <c r="V184" s="138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</row>
    <row r="185" spans="1:32" ht="47.25">
      <c r="A185" s="42"/>
      <c r="B185" s="90" t="s">
        <v>444</v>
      </c>
      <c r="C185" s="87" t="s">
        <v>41</v>
      </c>
      <c r="D185" s="87" t="s">
        <v>525</v>
      </c>
      <c r="E185" s="87" t="s">
        <v>507</v>
      </c>
      <c r="F185" s="87" t="s">
        <v>541</v>
      </c>
      <c r="G185" s="87" t="s">
        <v>412</v>
      </c>
      <c r="H185" s="87"/>
      <c r="I185" s="87"/>
      <c r="J185" s="91"/>
      <c r="K185" s="115"/>
      <c r="L185" s="120">
        <f>L186</f>
        <v>16316766.16</v>
      </c>
      <c r="M185" s="120"/>
      <c r="N185" s="120"/>
      <c r="O185" s="120"/>
      <c r="P185" s="200"/>
      <c r="Q185" s="200"/>
      <c r="R185" s="200"/>
      <c r="S185" s="126"/>
      <c r="T185" s="126"/>
      <c r="U185" s="201"/>
      <c r="V185" s="138"/>
      <c r="W185" s="126"/>
      <c r="X185" s="126"/>
      <c r="Y185" s="126"/>
      <c r="Z185" s="126"/>
      <c r="AA185" s="126"/>
      <c r="AB185" s="126"/>
      <c r="AC185" s="126"/>
      <c r="AD185" s="126"/>
      <c r="AE185" s="126"/>
      <c r="AF185" s="126"/>
    </row>
    <row r="186" spans="1:32" ht="31.5">
      <c r="A186" s="42"/>
      <c r="B186" s="90" t="s">
        <v>445</v>
      </c>
      <c r="C186" s="87" t="s">
        <v>41</v>
      </c>
      <c r="D186" s="87" t="s">
        <v>525</v>
      </c>
      <c r="E186" s="87" t="s">
        <v>507</v>
      </c>
      <c r="F186" s="87" t="s">
        <v>541</v>
      </c>
      <c r="G186" s="87" t="s">
        <v>412</v>
      </c>
      <c r="H186" s="87" t="s">
        <v>507</v>
      </c>
      <c r="I186" s="87"/>
      <c r="J186" s="91"/>
      <c r="K186" s="115"/>
      <c r="L186" s="120">
        <f>L187+L188+L189</f>
        <v>16316766.16</v>
      </c>
      <c r="M186" s="120"/>
      <c r="N186" s="120"/>
      <c r="O186" s="120"/>
      <c r="P186" s="200"/>
      <c r="Q186" s="200"/>
      <c r="R186" s="200"/>
      <c r="S186" s="126"/>
      <c r="T186" s="126"/>
      <c r="U186" s="201"/>
      <c r="V186" s="138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</row>
    <row r="187" spans="1:32" ht="94.5">
      <c r="A187" s="42"/>
      <c r="B187" s="90" t="s">
        <v>954</v>
      </c>
      <c r="C187" s="87" t="s">
        <v>41</v>
      </c>
      <c r="D187" s="87" t="s">
        <v>525</v>
      </c>
      <c r="E187" s="87" t="s">
        <v>507</v>
      </c>
      <c r="F187" s="87" t="s">
        <v>541</v>
      </c>
      <c r="G187" s="87" t="s">
        <v>412</v>
      </c>
      <c r="H187" s="87" t="s">
        <v>507</v>
      </c>
      <c r="I187" s="87" t="s">
        <v>434</v>
      </c>
      <c r="J187" s="91" t="s">
        <v>162</v>
      </c>
      <c r="K187" s="115"/>
      <c r="L187" s="120">
        <f>Q187+U187</f>
        <v>10712138</v>
      </c>
      <c r="M187" s="120"/>
      <c r="N187" s="120"/>
      <c r="O187" s="120"/>
      <c r="P187" s="200"/>
      <c r="Q187" s="200"/>
      <c r="R187" s="200"/>
      <c r="S187" s="126"/>
      <c r="T187" s="126"/>
      <c r="U187" s="201">
        <v>10712138</v>
      </c>
      <c r="V187" s="138">
        <v>0</v>
      </c>
      <c r="W187" s="126"/>
      <c r="X187" s="126"/>
      <c r="Y187" s="126"/>
      <c r="Z187" s="126"/>
      <c r="AA187" s="126"/>
      <c r="AB187" s="126"/>
      <c r="AC187" s="126"/>
      <c r="AD187" s="126"/>
      <c r="AE187" s="126"/>
      <c r="AF187" s="126"/>
    </row>
    <row r="188" spans="1:32" ht="63">
      <c r="A188" s="42"/>
      <c r="B188" s="90" t="s">
        <v>447</v>
      </c>
      <c r="C188" s="87" t="s">
        <v>41</v>
      </c>
      <c r="D188" s="87" t="s">
        <v>525</v>
      </c>
      <c r="E188" s="87" t="s">
        <v>507</v>
      </c>
      <c r="F188" s="87" t="s">
        <v>541</v>
      </c>
      <c r="G188" s="87" t="s">
        <v>412</v>
      </c>
      <c r="H188" s="87" t="s">
        <v>507</v>
      </c>
      <c r="I188" s="87" t="s">
        <v>434</v>
      </c>
      <c r="J188" s="91" t="s">
        <v>555</v>
      </c>
      <c r="K188" s="116"/>
      <c r="L188" s="120">
        <f>Q188+U188+O188</f>
        <v>5600951.96</v>
      </c>
      <c r="M188" s="120"/>
      <c r="N188" s="120"/>
      <c r="O188" s="120">
        <v>1956000</v>
      </c>
      <c r="P188" s="200"/>
      <c r="Q188" s="200">
        <v>3126499.96</v>
      </c>
      <c r="R188" s="200"/>
      <c r="S188" s="126"/>
      <c r="T188" s="126"/>
      <c r="U188" s="201">
        <v>518452</v>
      </c>
      <c r="V188" s="138">
        <v>0</v>
      </c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</row>
    <row r="189" spans="1:32" ht="63">
      <c r="A189" s="42"/>
      <c r="B189" s="90" t="s">
        <v>449</v>
      </c>
      <c r="C189" s="87" t="s">
        <v>41</v>
      </c>
      <c r="D189" s="87" t="s">
        <v>525</v>
      </c>
      <c r="E189" s="87" t="s">
        <v>507</v>
      </c>
      <c r="F189" s="87" t="s">
        <v>541</v>
      </c>
      <c r="G189" s="87" t="s">
        <v>412</v>
      </c>
      <c r="H189" s="87" t="s">
        <v>507</v>
      </c>
      <c r="I189" s="87" t="s">
        <v>434</v>
      </c>
      <c r="J189" s="91" t="s">
        <v>448</v>
      </c>
      <c r="K189" s="115"/>
      <c r="L189" s="120">
        <f>P189+Q189+V189+W189+X189</f>
        <v>3676.2</v>
      </c>
      <c r="M189" s="120"/>
      <c r="N189" s="120"/>
      <c r="O189" s="120"/>
      <c r="P189" s="200">
        <v>3676.2</v>
      </c>
      <c r="Q189" s="200"/>
      <c r="R189" s="200"/>
      <c r="S189" s="126"/>
      <c r="T189" s="126"/>
      <c r="U189" s="201"/>
      <c r="V189" s="138"/>
      <c r="W189" s="126"/>
      <c r="X189" s="126"/>
      <c r="Y189" s="126"/>
      <c r="Z189" s="126"/>
      <c r="AA189" s="126"/>
      <c r="AB189" s="126"/>
      <c r="AC189" s="126"/>
      <c r="AD189" s="126"/>
      <c r="AE189" s="126"/>
      <c r="AF189" s="126"/>
    </row>
    <row r="190" spans="1:32" ht="47.25">
      <c r="A190" s="42"/>
      <c r="B190" s="225" t="s">
        <v>443</v>
      </c>
      <c r="C190" s="87" t="s">
        <v>41</v>
      </c>
      <c r="D190" s="87" t="s">
        <v>538</v>
      </c>
      <c r="E190" s="87" t="s">
        <v>514</v>
      </c>
      <c r="F190" s="87" t="s">
        <v>523</v>
      </c>
      <c r="G190" s="87"/>
      <c r="H190" s="87"/>
      <c r="I190" s="87"/>
      <c r="J190" s="91"/>
      <c r="K190" s="115"/>
      <c r="L190" s="120">
        <f>L191</f>
        <v>794000</v>
      </c>
      <c r="M190" s="120"/>
      <c r="N190" s="120"/>
      <c r="O190" s="120"/>
      <c r="P190" s="200"/>
      <c r="Q190" s="200"/>
      <c r="R190" s="200"/>
      <c r="S190" s="126"/>
      <c r="T190" s="126"/>
      <c r="U190" s="201"/>
      <c r="V190" s="138"/>
      <c r="W190" s="126"/>
      <c r="X190" s="126"/>
      <c r="Y190" s="126"/>
      <c r="Z190" s="126"/>
      <c r="AA190" s="126"/>
      <c r="AB190" s="126"/>
      <c r="AC190" s="126"/>
      <c r="AD190" s="126"/>
      <c r="AE190" s="126"/>
      <c r="AF190" s="126"/>
    </row>
    <row r="191" spans="1:32" ht="47.25">
      <c r="A191" s="42"/>
      <c r="B191" s="225" t="s">
        <v>444</v>
      </c>
      <c r="C191" s="87" t="s">
        <v>41</v>
      </c>
      <c r="D191" s="87" t="s">
        <v>538</v>
      </c>
      <c r="E191" s="87" t="s">
        <v>514</v>
      </c>
      <c r="F191" s="87" t="s">
        <v>523</v>
      </c>
      <c r="G191" s="87" t="s">
        <v>412</v>
      </c>
      <c r="H191" s="87"/>
      <c r="I191" s="87"/>
      <c r="J191" s="91"/>
      <c r="K191" s="115"/>
      <c r="L191" s="120">
        <f>L192</f>
        <v>794000</v>
      </c>
      <c r="M191" s="120"/>
      <c r="N191" s="120"/>
      <c r="O191" s="120"/>
      <c r="P191" s="200"/>
      <c r="Q191" s="200"/>
      <c r="R191" s="200"/>
      <c r="S191" s="126"/>
      <c r="T191" s="126"/>
      <c r="U191" s="201"/>
      <c r="V191" s="138"/>
      <c r="W191" s="126"/>
      <c r="X191" s="126"/>
      <c r="Y191" s="126"/>
      <c r="Z191" s="126"/>
      <c r="AA191" s="126"/>
      <c r="AB191" s="126"/>
      <c r="AC191" s="126"/>
      <c r="AD191" s="126"/>
      <c r="AE191" s="126"/>
      <c r="AF191" s="126"/>
    </row>
    <row r="192" spans="1:32" ht="31.5">
      <c r="A192" s="42"/>
      <c r="B192" s="225" t="s">
        <v>445</v>
      </c>
      <c r="C192" s="87" t="s">
        <v>41</v>
      </c>
      <c r="D192" s="87" t="s">
        <v>538</v>
      </c>
      <c r="E192" s="87" t="s">
        <v>514</v>
      </c>
      <c r="F192" s="87" t="s">
        <v>523</v>
      </c>
      <c r="G192" s="87" t="s">
        <v>412</v>
      </c>
      <c r="H192" s="87" t="s">
        <v>507</v>
      </c>
      <c r="I192" s="87"/>
      <c r="J192" s="91"/>
      <c r="K192" s="115"/>
      <c r="L192" s="120">
        <f>L193</f>
        <v>794000</v>
      </c>
      <c r="M192" s="120"/>
      <c r="N192" s="120"/>
      <c r="O192" s="120"/>
      <c r="P192" s="200"/>
      <c r="Q192" s="200"/>
      <c r="R192" s="200"/>
      <c r="S192" s="126"/>
      <c r="T192" s="126"/>
      <c r="U192" s="201"/>
      <c r="V192" s="138"/>
      <c r="W192" s="126"/>
      <c r="X192" s="126"/>
      <c r="Y192" s="126"/>
      <c r="Z192" s="126"/>
      <c r="AA192" s="126"/>
      <c r="AB192" s="126"/>
      <c r="AC192" s="126"/>
      <c r="AD192" s="126"/>
      <c r="AE192" s="126"/>
      <c r="AF192" s="126"/>
    </row>
    <row r="193" spans="1:32" ht="31.5">
      <c r="A193" s="42"/>
      <c r="B193" s="225" t="s">
        <v>450</v>
      </c>
      <c r="C193" s="87" t="s">
        <v>41</v>
      </c>
      <c r="D193" s="87" t="s">
        <v>538</v>
      </c>
      <c r="E193" s="87" t="s">
        <v>514</v>
      </c>
      <c r="F193" s="87" t="s">
        <v>523</v>
      </c>
      <c r="G193" s="87" t="s">
        <v>412</v>
      </c>
      <c r="H193" s="87" t="s">
        <v>507</v>
      </c>
      <c r="I193" s="87" t="s">
        <v>451</v>
      </c>
      <c r="J193" s="91" t="s">
        <v>535</v>
      </c>
      <c r="K193" s="115"/>
      <c r="L193" s="120">
        <f>P193+Q193+V193+W193+X193</f>
        <v>794000</v>
      </c>
      <c r="M193" s="120"/>
      <c r="N193" s="120"/>
      <c r="O193" s="120"/>
      <c r="P193" s="200"/>
      <c r="Q193" s="200"/>
      <c r="R193" s="200"/>
      <c r="S193" s="126"/>
      <c r="T193" s="126"/>
      <c r="U193" s="201"/>
      <c r="V193" s="138"/>
      <c r="W193" s="126"/>
      <c r="X193" s="126">
        <v>794000</v>
      </c>
      <c r="Y193" s="126"/>
      <c r="Z193" s="126"/>
      <c r="AA193" s="126"/>
      <c r="AB193" s="126"/>
      <c r="AC193" s="126"/>
      <c r="AD193" s="126"/>
      <c r="AE193" s="126"/>
      <c r="AF193" s="126"/>
    </row>
    <row r="194" spans="1:32" ht="47.25">
      <c r="A194" s="218">
        <v>8</v>
      </c>
      <c r="B194" s="219" t="s">
        <v>42</v>
      </c>
      <c r="C194" s="220">
        <v>940</v>
      </c>
      <c r="D194" s="220"/>
      <c r="E194" s="220"/>
      <c r="F194" s="221"/>
      <c r="G194" s="220"/>
      <c r="H194" s="220"/>
      <c r="I194" s="220"/>
      <c r="J194" s="220"/>
      <c r="K194" s="222"/>
      <c r="L194" s="224">
        <f>L195+L205</f>
        <v>9902280.9499999993</v>
      </c>
      <c r="M194" s="120"/>
      <c r="N194" s="120"/>
      <c r="O194" s="120"/>
      <c r="P194" s="200"/>
      <c r="Q194" s="200"/>
      <c r="R194" s="200"/>
      <c r="S194" s="126"/>
      <c r="T194" s="126"/>
      <c r="U194" s="201"/>
      <c r="V194" s="138"/>
      <c r="W194" s="126"/>
      <c r="X194" s="126"/>
      <c r="Y194" s="126"/>
      <c r="Z194" s="126"/>
      <c r="AA194" s="126"/>
      <c r="AB194" s="126"/>
      <c r="AC194" s="126"/>
      <c r="AD194" s="126"/>
      <c r="AE194" s="126"/>
      <c r="AF194" s="126"/>
    </row>
    <row r="195" spans="1:32" ht="47.25">
      <c r="A195" s="42"/>
      <c r="B195" s="92" t="s">
        <v>443</v>
      </c>
      <c r="C195" s="87" t="s">
        <v>43</v>
      </c>
      <c r="D195" s="87" t="s">
        <v>525</v>
      </c>
      <c r="E195" s="87" t="s">
        <v>507</v>
      </c>
      <c r="F195" s="87" t="s">
        <v>541</v>
      </c>
      <c r="G195" s="87"/>
      <c r="H195" s="87"/>
      <c r="I195" s="87" t="s">
        <v>509</v>
      </c>
      <c r="J195" s="87" t="s">
        <v>510</v>
      </c>
      <c r="K195" s="115"/>
      <c r="L195" s="120">
        <f>L196+L199</f>
        <v>9472280.9499999993</v>
      </c>
      <c r="M195" s="120"/>
      <c r="N195" s="120"/>
      <c r="O195" s="120"/>
      <c r="P195" s="200"/>
      <c r="Q195" s="200"/>
      <c r="R195" s="200"/>
      <c r="S195" s="126"/>
      <c r="T195" s="126"/>
      <c r="U195" s="201"/>
      <c r="V195" s="138"/>
      <c r="W195" s="126"/>
      <c r="X195" s="126"/>
      <c r="Y195" s="126"/>
      <c r="Z195" s="126"/>
      <c r="AA195" s="126"/>
      <c r="AB195" s="126"/>
      <c r="AC195" s="126"/>
      <c r="AD195" s="126"/>
      <c r="AE195" s="126"/>
      <c r="AF195" s="126"/>
    </row>
    <row r="196" spans="1:32" ht="47.25">
      <c r="A196" s="42"/>
      <c r="B196" s="90" t="s">
        <v>444</v>
      </c>
      <c r="C196" s="87" t="s">
        <v>43</v>
      </c>
      <c r="D196" s="87" t="s">
        <v>525</v>
      </c>
      <c r="E196" s="87" t="s">
        <v>507</v>
      </c>
      <c r="F196" s="87" t="s">
        <v>541</v>
      </c>
      <c r="G196" s="87"/>
      <c r="H196" s="87"/>
      <c r="I196" s="87"/>
      <c r="J196" s="87"/>
      <c r="K196" s="115"/>
      <c r="L196" s="120">
        <f>L197</f>
        <v>0</v>
      </c>
      <c r="M196" s="120"/>
      <c r="N196" s="120"/>
      <c r="O196" s="120"/>
      <c r="P196" s="200"/>
      <c r="Q196" s="200"/>
      <c r="R196" s="200"/>
      <c r="S196" s="126"/>
      <c r="T196" s="126"/>
      <c r="U196" s="201"/>
      <c r="V196" s="138"/>
      <c r="W196" s="126"/>
      <c r="X196" s="126"/>
      <c r="Y196" s="126"/>
      <c r="Z196" s="126"/>
      <c r="AA196" s="126"/>
      <c r="AB196" s="126"/>
      <c r="AC196" s="126"/>
      <c r="AD196" s="126"/>
      <c r="AE196" s="126"/>
      <c r="AF196" s="126"/>
    </row>
    <row r="197" spans="1:32" ht="31.5">
      <c r="A197" s="42"/>
      <c r="B197" s="92" t="s">
        <v>445</v>
      </c>
      <c r="C197" s="87" t="s">
        <v>43</v>
      </c>
      <c r="D197" s="87" t="s">
        <v>525</v>
      </c>
      <c r="E197" s="87" t="s">
        <v>507</v>
      </c>
      <c r="F197" s="87" t="s">
        <v>541</v>
      </c>
      <c r="G197" s="87" t="s">
        <v>412</v>
      </c>
      <c r="H197" s="87"/>
      <c r="I197" s="87"/>
      <c r="J197" s="87"/>
      <c r="K197" s="115"/>
      <c r="L197" s="120">
        <f>L198</f>
        <v>0</v>
      </c>
      <c r="M197" s="120"/>
      <c r="N197" s="120"/>
      <c r="O197" s="120"/>
      <c r="P197" s="200"/>
      <c r="Q197" s="200"/>
      <c r="R197" s="200"/>
      <c r="S197" s="126"/>
      <c r="T197" s="126"/>
      <c r="U197" s="201"/>
      <c r="V197" s="138"/>
      <c r="W197" s="126"/>
      <c r="X197" s="126"/>
      <c r="Y197" s="126"/>
      <c r="Z197" s="126"/>
      <c r="AA197" s="126"/>
      <c r="AB197" s="126"/>
      <c r="AC197" s="126"/>
      <c r="AD197" s="126"/>
      <c r="AE197" s="126"/>
      <c r="AF197" s="126"/>
    </row>
    <row r="198" spans="1:32" ht="47.25">
      <c r="A198" s="42"/>
      <c r="B198" s="92" t="s">
        <v>446</v>
      </c>
      <c r="C198" s="87" t="s">
        <v>43</v>
      </c>
      <c r="D198" s="87" t="s">
        <v>525</v>
      </c>
      <c r="E198" s="87" t="s">
        <v>507</v>
      </c>
      <c r="F198" s="87" t="s">
        <v>541</v>
      </c>
      <c r="G198" s="87" t="s">
        <v>412</v>
      </c>
      <c r="H198" s="87" t="s">
        <v>507</v>
      </c>
      <c r="I198" s="87" t="s">
        <v>432</v>
      </c>
      <c r="J198" s="87" t="s">
        <v>39</v>
      </c>
      <c r="K198" s="115"/>
      <c r="L198" s="120">
        <f>P198+Q198+V198+W198+X198</f>
        <v>0</v>
      </c>
      <c r="M198" s="120"/>
      <c r="N198" s="120"/>
      <c r="O198" s="120"/>
      <c r="P198" s="200"/>
      <c r="Q198" s="200"/>
      <c r="R198" s="200"/>
      <c r="S198" s="126"/>
      <c r="T198" s="126"/>
      <c r="U198" s="201"/>
      <c r="V198" s="138"/>
      <c r="W198" s="126"/>
      <c r="X198" s="126"/>
      <c r="Y198" s="126"/>
      <c r="Z198" s="126"/>
      <c r="AA198" s="126"/>
      <c r="AB198" s="126"/>
      <c r="AC198" s="126"/>
      <c r="AD198" s="126"/>
      <c r="AE198" s="126"/>
      <c r="AF198" s="126"/>
    </row>
    <row r="199" spans="1:32" ht="47.25">
      <c r="A199" s="42"/>
      <c r="B199" s="90" t="s">
        <v>443</v>
      </c>
      <c r="C199" s="87" t="s">
        <v>43</v>
      </c>
      <c r="D199" s="87" t="s">
        <v>525</v>
      </c>
      <c r="E199" s="87" t="s">
        <v>507</v>
      </c>
      <c r="F199" s="87" t="s">
        <v>541</v>
      </c>
      <c r="G199" s="87"/>
      <c r="H199" s="87"/>
      <c r="I199" s="87"/>
      <c r="J199" s="91"/>
      <c r="K199" s="116"/>
      <c r="L199" s="120">
        <f>L200</f>
        <v>9472280.9499999993</v>
      </c>
      <c r="M199" s="120"/>
      <c r="N199" s="120"/>
      <c r="O199" s="120"/>
      <c r="P199" s="200"/>
      <c r="Q199" s="200"/>
      <c r="R199" s="200"/>
      <c r="S199" s="126"/>
      <c r="T199" s="126"/>
      <c r="U199" s="201"/>
      <c r="V199" s="138"/>
      <c r="W199" s="126"/>
      <c r="X199" s="126"/>
      <c r="Y199" s="126"/>
      <c r="Z199" s="126"/>
      <c r="AA199" s="126"/>
      <c r="AB199" s="126"/>
      <c r="AC199" s="126"/>
      <c r="AD199" s="126"/>
      <c r="AE199" s="126"/>
      <c r="AF199" s="126"/>
    </row>
    <row r="200" spans="1:32" ht="47.25">
      <c r="A200" s="42"/>
      <c r="B200" s="90" t="s">
        <v>444</v>
      </c>
      <c r="C200" s="87" t="s">
        <v>43</v>
      </c>
      <c r="D200" s="87" t="s">
        <v>525</v>
      </c>
      <c r="E200" s="87" t="s">
        <v>507</v>
      </c>
      <c r="F200" s="87" t="s">
        <v>541</v>
      </c>
      <c r="G200" s="87" t="s">
        <v>412</v>
      </c>
      <c r="H200" s="87"/>
      <c r="I200" s="87"/>
      <c r="J200" s="91"/>
      <c r="K200" s="115"/>
      <c r="L200" s="120">
        <f>L201</f>
        <v>9472280.9499999993</v>
      </c>
      <c r="M200" s="120"/>
      <c r="N200" s="120"/>
      <c r="O200" s="120"/>
      <c r="P200" s="200"/>
      <c r="Q200" s="200"/>
      <c r="R200" s="200"/>
      <c r="S200" s="126"/>
      <c r="T200" s="126"/>
      <c r="U200" s="201"/>
      <c r="V200" s="138"/>
      <c r="W200" s="126"/>
      <c r="X200" s="126"/>
      <c r="Y200" s="126"/>
      <c r="Z200" s="126"/>
      <c r="AA200" s="126"/>
      <c r="AB200" s="126"/>
      <c r="AC200" s="126"/>
      <c r="AD200" s="126"/>
      <c r="AE200" s="126"/>
      <c r="AF200" s="126"/>
    </row>
    <row r="201" spans="1:32" ht="31.5">
      <c r="A201" s="42"/>
      <c r="B201" s="90" t="s">
        <v>445</v>
      </c>
      <c r="C201" s="87" t="s">
        <v>43</v>
      </c>
      <c r="D201" s="87" t="s">
        <v>525</v>
      </c>
      <c r="E201" s="87" t="s">
        <v>507</v>
      </c>
      <c r="F201" s="87" t="s">
        <v>541</v>
      </c>
      <c r="G201" s="87" t="s">
        <v>412</v>
      </c>
      <c r="H201" s="87" t="s">
        <v>507</v>
      </c>
      <c r="I201" s="87"/>
      <c r="J201" s="91"/>
      <c r="K201" s="115"/>
      <c r="L201" s="120">
        <f>L202+L203+L204</f>
        <v>9472280.9499999993</v>
      </c>
      <c r="M201" s="120"/>
      <c r="N201" s="120"/>
      <c r="O201" s="120"/>
      <c r="P201" s="200"/>
      <c r="Q201" s="200"/>
      <c r="R201" s="200"/>
      <c r="S201" s="126"/>
      <c r="T201" s="126"/>
      <c r="U201" s="201"/>
      <c r="V201" s="138"/>
      <c r="W201" s="126"/>
      <c r="X201" s="126"/>
      <c r="Y201" s="126"/>
      <c r="Z201" s="126"/>
      <c r="AA201" s="126"/>
      <c r="AB201" s="126"/>
      <c r="AC201" s="126"/>
      <c r="AD201" s="126"/>
      <c r="AE201" s="126"/>
      <c r="AF201" s="126"/>
    </row>
    <row r="202" spans="1:32" ht="94.5">
      <c r="A202" s="42"/>
      <c r="B202" s="90" t="s">
        <v>954</v>
      </c>
      <c r="C202" s="87" t="s">
        <v>43</v>
      </c>
      <c r="D202" s="87" t="s">
        <v>525</v>
      </c>
      <c r="E202" s="87" t="s">
        <v>507</v>
      </c>
      <c r="F202" s="87" t="s">
        <v>541</v>
      </c>
      <c r="G202" s="87" t="s">
        <v>412</v>
      </c>
      <c r="H202" s="87" t="s">
        <v>507</v>
      </c>
      <c r="I202" s="87" t="s">
        <v>434</v>
      </c>
      <c r="J202" s="91" t="s">
        <v>162</v>
      </c>
      <c r="K202" s="115"/>
      <c r="L202" s="120">
        <f>Q202+U202</f>
        <v>6417470</v>
      </c>
      <c r="M202" s="120"/>
      <c r="N202" s="120"/>
      <c r="O202" s="120"/>
      <c r="P202" s="200"/>
      <c r="Q202" s="200"/>
      <c r="R202" s="200"/>
      <c r="S202" s="126"/>
      <c r="T202" s="126"/>
      <c r="U202" s="201">
        <v>6417470</v>
      </c>
      <c r="V202" s="138"/>
      <c r="W202" s="126"/>
      <c r="X202" s="126"/>
      <c r="Y202" s="126"/>
      <c r="Z202" s="126"/>
      <c r="AA202" s="126"/>
      <c r="AB202" s="126"/>
      <c r="AC202" s="126"/>
      <c r="AD202" s="126"/>
      <c r="AE202" s="126"/>
      <c r="AF202" s="126"/>
    </row>
    <row r="203" spans="1:32" ht="63">
      <c r="A203" s="42"/>
      <c r="B203" s="90" t="s">
        <v>447</v>
      </c>
      <c r="C203" s="87" t="s">
        <v>43</v>
      </c>
      <c r="D203" s="87" t="s">
        <v>525</v>
      </c>
      <c r="E203" s="87" t="s">
        <v>507</v>
      </c>
      <c r="F203" s="87" t="s">
        <v>541</v>
      </c>
      <c r="G203" s="87" t="s">
        <v>412</v>
      </c>
      <c r="H203" s="87" t="s">
        <v>507</v>
      </c>
      <c r="I203" s="87" t="s">
        <v>434</v>
      </c>
      <c r="J203" s="91" t="s">
        <v>555</v>
      </c>
      <c r="K203" s="115"/>
      <c r="L203" s="120">
        <f>Q203+U203+O203</f>
        <v>3024848.95</v>
      </c>
      <c r="M203" s="120"/>
      <c r="N203" s="120"/>
      <c r="O203" s="120">
        <v>1202940</v>
      </c>
      <c r="P203" s="200"/>
      <c r="Q203" s="200">
        <v>1565209.95</v>
      </c>
      <c r="R203" s="200"/>
      <c r="S203" s="126"/>
      <c r="T203" s="126"/>
      <c r="U203" s="201">
        <v>256699</v>
      </c>
      <c r="V203" s="138"/>
      <c r="W203" s="126"/>
      <c r="X203" s="126"/>
      <c r="Y203" s="126"/>
      <c r="Z203" s="126"/>
      <c r="AA203" s="126"/>
      <c r="AB203" s="126"/>
      <c r="AC203" s="126"/>
      <c r="AD203" s="126"/>
      <c r="AE203" s="126"/>
      <c r="AF203" s="126"/>
    </row>
    <row r="204" spans="1:32" ht="63">
      <c r="A204" s="42"/>
      <c r="B204" s="90" t="s">
        <v>449</v>
      </c>
      <c r="C204" s="87" t="s">
        <v>43</v>
      </c>
      <c r="D204" s="87" t="s">
        <v>525</v>
      </c>
      <c r="E204" s="87" t="s">
        <v>507</v>
      </c>
      <c r="F204" s="87" t="s">
        <v>541</v>
      </c>
      <c r="G204" s="87" t="s">
        <v>412</v>
      </c>
      <c r="H204" s="87" t="s">
        <v>507</v>
      </c>
      <c r="I204" s="87" t="s">
        <v>434</v>
      </c>
      <c r="J204" s="91" t="s">
        <v>448</v>
      </c>
      <c r="K204" s="115"/>
      <c r="L204" s="120">
        <f>P204+Q204+V204+W204+X204</f>
        <v>29962</v>
      </c>
      <c r="M204" s="120"/>
      <c r="N204" s="120"/>
      <c r="O204" s="120"/>
      <c r="P204" s="200">
        <v>29962</v>
      </c>
      <c r="Q204" s="200"/>
      <c r="R204" s="200"/>
      <c r="S204" s="126"/>
      <c r="T204" s="126"/>
      <c r="U204" s="201"/>
      <c r="V204" s="138"/>
      <c r="W204" s="126"/>
      <c r="X204" s="126"/>
      <c r="Y204" s="126"/>
      <c r="Z204" s="126"/>
      <c r="AA204" s="126"/>
      <c r="AB204" s="126"/>
      <c r="AC204" s="126"/>
      <c r="AD204" s="126"/>
      <c r="AE204" s="126"/>
      <c r="AF204" s="126"/>
    </row>
    <row r="205" spans="1:32" ht="47.25">
      <c r="A205" s="42"/>
      <c r="B205" s="90" t="s">
        <v>443</v>
      </c>
      <c r="C205" s="87" t="s">
        <v>43</v>
      </c>
      <c r="D205" s="87" t="s">
        <v>538</v>
      </c>
      <c r="E205" s="87" t="s">
        <v>514</v>
      </c>
      <c r="F205" s="87" t="s">
        <v>523</v>
      </c>
      <c r="G205" s="87"/>
      <c r="H205" s="87"/>
      <c r="I205" s="87"/>
      <c r="J205" s="91"/>
      <c r="K205" s="115"/>
      <c r="L205" s="120">
        <f>L206</f>
        <v>430000</v>
      </c>
      <c r="M205" s="120"/>
      <c r="N205" s="120"/>
      <c r="O205" s="120"/>
      <c r="P205" s="200"/>
      <c r="Q205" s="200"/>
      <c r="R205" s="200"/>
      <c r="S205" s="126"/>
      <c r="T205" s="126"/>
      <c r="U205" s="201"/>
      <c r="V205" s="138"/>
      <c r="W205" s="126"/>
      <c r="X205" s="126"/>
      <c r="Y205" s="126"/>
      <c r="Z205" s="126"/>
      <c r="AA205" s="126"/>
      <c r="AB205" s="126"/>
      <c r="AC205" s="126"/>
      <c r="AD205" s="126"/>
      <c r="AE205" s="126"/>
      <c r="AF205" s="126"/>
    </row>
    <row r="206" spans="1:32" ht="47.25">
      <c r="A206" s="42"/>
      <c r="B206" s="90" t="s">
        <v>444</v>
      </c>
      <c r="C206" s="87" t="s">
        <v>43</v>
      </c>
      <c r="D206" s="87" t="s">
        <v>538</v>
      </c>
      <c r="E206" s="87" t="s">
        <v>514</v>
      </c>
      <c r="F206" s="87" t="s">
        <v>523</v>
      </c>
      <c r="G206" s="87" t="s">
        <v>412</v>
      </c>
      <c r="H206" s="87"/>
      <c r="I206" s="87"/>
      <c r="J206" s="91"/>
      <c r="K206" s="115"/>
      <c r="L206" s="120">
        <f>L207</f>
        <v>430000</v>
      </c>
      <c r="M206" s="120"/>
      <c r="N206" s="120"/>
      <c r="O206" s="120"/>
      <c r="P206" s="200"/>
      <c r="Q206" s="200"/>
      <c r="R206" s="200"/>
      <c r="S206" s="126"/>
      <c r="T206" s="126"/>
      <c r="U206" s="201"/>
      <c r="V206" s="138"/>
      <c r="W206" s="126"/>
      <c r="X206" s="126"/>
      <c r="Y206" s="126"/>
      <c r="Z206" s="126"/>
      <c r="AA206" s="126"/>
      <c r="AB206" s="126"/>
      <c r="AC206" s="126"/>
      <c r="AD206" s="126"/>
      <c r="AE206" s="126"/>
      <c r="AF206" s="126"/>
    </row>
    <row r="207" spans="1:32" ht="31.5">
      <c r="A207" s="42"/>
      <c r="B207" s="90" t="s">
        <v>445</v>
      </c>
      <c r="C207" s="87" t="s">
        <v>43</v>
      </c>
      <c r="D207" s="87" t="s">
        <v>538</v>
      </c>
      <c r="E207" s="87" t="s">
        <v>514</v>
      </c>
      <c r="F207" s="87" t="s">
        <v>523</v>
      </c>
      <c r="G207" s="87" t="s">
        <v>412</v>
      </c>
      <c r="H207" s="87" t="s">
        <v>507</v>
      </c>
      <c r="I207" s="87"/>
      <c r="J207" s="91"/>
      <c r="K207" s="115"/>
      <c r="L207" s="120">
        <f>L208</f>
        <v>430000</v>
      </c>
      <c r="M207" s="120"/>
      <c r="N207" s="120"/>
      <c r="O207" s="120"/>
      <c r="P207" s="200"/>
      <c r="Q207" s="200"/>
      <c r="R207" s="200"/>
      <c r="S207" s="126"/>
      <c r="T207" s="126"/>
      <c r="U207" s="201"/>
      <c r="V207" s="138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</row>
    <row r="208" spans="1:32" ht="31.5">
      <c r="A208" s="42"/>
      <c r="B208" s="90" t="s">
        <v>450</v>
      </c>
      <c r="C208" s="87" t="s">
        <v>43</v>
      </c>
      <c r="D208" s="87" t="s">
        <v>538</v>
      </c>
      <c r="E208" s="87" t="s">
        <v>514</v>
      </c>
      <c r="F208" s="87" t="s">
        <v>523</v>
      </c>
      <c r="G208" s="87" t="s">
        <v>412</v>
      </c>
      <c r="H208" s="87" t="s">
        <v>507</v>
      </c>
      <c r="I208" s="87" t="s">
        <v>451</v>
      </c>
      <c r="J208" s="91" t="s">
        <v>535</v>
      </c>
      <c r="K208" s="115"/>
      <c r="L208" s="120">
        <f>P208+Q208+V208+W208+X208</f>
        <v>430000</v>
      </c>
      <c r="M208" s="120"/>
      <c r="N208" s="120"/>
      <c r="O208" s="120"/>
      <c r="P208" s="200"/>
      <c r="Q208" s="200"/>
      <c r="R208" s="200"/>
      <c r="S208" s="126"/>
      <c r="T208" s="126"/>
      <c r="U208" s="201"/>
      <c r="V208" s="138"/>
      <c r="W208" s="126"/>
      <c r="X208" s="126">
        <v>430000</v>
      </c>
      <c r="Y208" s="126"/>
      <c r="Z208" s="126"/>
      <c r="AA208" s="126"/>
      <c r="AB208" s="126"/>
      <c r="AC208" s="126"/>
      <c r="AD208" s="126"/>
      <c r="AE208" s="126"/>
      <c r="AF208" s="126"/>
    </row>
    <row r="209" spans="1:32" ht="31.5">
      <c r="A209" s="218">
        <v>9</v>
      </c>
      <c r="B209" s="219" t="s">
        <v>44</v>
      </c>
      <c r="C209" s="220">
        <v>941</v>
      </c>
      <c r="D209" s="220"/>
      <c r="E209" s="220"/>
      <c r="F209" s="221"/>
      <c r="G209" s="220"/>
      <c r="H209" s="220"/>
      <c r="I209" s="220"/>
      <c r="J209" s="220"/>
      <c r="K209" s="222"/>
      <c r="L209" s="224">
        <f>L210+L220</f>
        <v>9131840.1799999997</v>
      </c>
      <c r="M209" s="120"/>
      <c r="N209" s="120"/>
      <c r="O209" s="120"/>
      <c r="P209" s="200"/>
      <c r="Q209" s="200"/>
      <c r="R209" s="200"/>
      <c r="S209" s="126"/>
      <c r="T209" s="126"/>
      <c r="U209" s="201"/>
      <c r="V209" s="138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</row>
    <row r="210" spans="1:32" ht="47.25">
      <c r="A210" s="42"/>
      <c r="B210" s="92" t="s">
        <v>443</v>
      </c>
      <c r="C210" s="87" t="s">
        <v>45</v>
      </c>
      <c r="D210" s="87" t="s">
        <v>525</v>
      </c>
      <c r="E210" s="87" t="s">
        <v>507</v>
      </c>
      <c r="F210" s="87" t="s">
        <v>541</v>
      </c>
      <c r="G210" s="87"/>
      <c r="H210" s="87"/>
      <c r="I210" s="87" t="s">
        <v>509</v>
      </c>
      <c r="J210" s="87" t="s">
        <v>510</v>
      </c>
      <c r="K210" s="115"/>
      <c r="L210" s="120">
        <f>L211+L214</f>
        <v>8701840.1799999997</v>
      </c>
      <c r="M210" s="120"/>
      <c r="N210" s="120"/>
      <c r="O210" s="120"/>
      <c r="P210" s="200"/>
      <c r="Q210" s="200"/>
      <c r="R210" s="200"/>
      <c r="S210" s="126"/>
      <c r="T210" s="126"/>
      <c r="U210" s="201"/>
      <c r="V210" s="138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</row>
    <row r="211" spans="1:32" ht="47.25">
      <c r="A211" s="42"/>
      <c r="B211" s="90" t="s">
        <v>444</v>
      </c>
      <c r="C211" s="87" t="s">
        <v>45</v>
      </c>
      <c r="D211" s="87" t="s">
        <v>525</v>
      </c>
      <c r="E211" s="87" t="s">
        <v>507</v>
      </c>
      <c r="F211" s="87" t="s">
        <v>541</v>
      </c>
      <c r="G211" s="87"/>
      <c r="H211" s="87"/>
      <c r="I211" s="87"/>
      <c r="J211" s="87"/>
      <c r="K211" s="115"/>
      <c r="L211" s="120">
        <f>L212</f>
        <v>0</v>
      </c>
      <c r="M211" s="120"/>
      <c r="N211" s="120"/>
      <c r="O211" s="120"/>
      <c r="P211" s="200"/>
      <c r="Q211" s="200"/>
      <c r="R211" s="200"/>
      <c r="S211" s="126"/>
      <c r="T211" s="126"/>
      <c r="U211" s="201"/>
      <c r="V211" s="138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</row>
    <row r="212" spans="1:32" ht="31.5">
      <c r="A212" s="42"/>
      <c r="B212" s="92" t="s">
        <v>445</v>
      </c>
      <c r="C212" s="87" t="s">
        <v>45</v>
      </c>
      <c r="D212" s="87" t="s">
        <v>525</v>
      </c>
      <c r="E212" s="87" t="s">
        <v>507</v>
      </c>
      <c r="F212" s="87" t="s">
        <v>541</v>
      </c>
      <c r="G212" s="87" t="s">
        <v>412</v>
      </c>
      <c r="H212" s="87"/>
      <c r="I212" s="87"/>
      <c r="J212" s="87"/>
      <c r="K212" s="115"/>
      <c r="L212" s="120">
        <f>L213</f>
        <v>0</v>
      </c>
      <c r="M212" s="120"/>
      <c r="N212" s="120"/>
      <c r="O212" s="120"/>
      <c r="P212" s="200"/>
      <c r="Q212" s="200"/>
      <c r="R212" s="200"/>
      <c r="S212" s="126"/>
      <c r="T212" s="126"/>
      <c r="U212" s="201"/>
      <c r="V212" s="138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</row>
    <row r="213" spans="1:32" ht="47.25">
      <c r="A213" s="42"/>
      <c r="B213" s="92" t="s">
        <v>446</v>
      </c>
      <c r="C213" s="87" t="s">
        <v>45</v>
      </c>
      <c r="D213" s="87" t="s">
        <v>525</v>
      </c>
      <c r="E213" s="87" t="s">
        <v>507</v>
      </c>
      <c r="F213" s="87" t="s">
        <v>541</v>
      </c>
      <c r="G213" s="87" t="s">
        <v>412</v>
      </c>
      <c r="H213" s="87" t="s">
        <v>507</v>
      </c>
      <c r="I213" s="87" t="s">
        <v>432</v>
      </c>
      <c r="J213" s="87" t="s">
        <v>162</v>
      </c>
      <c r="K213" s="115"/>
      <c r="L213" s="120">
        <f>P213+Q213+V213+W213+X213</f>
        <v>0</v>
      </c>
      <c r="M213" s="120"/>
      <c r="N213" s="120"/>
      <c r="O213" s="120"/>
      <c r="P213" s="200"/>
      <c r="Q213" s="200"/>
      <c r="R213" s="200"/>
      <c r="S213" s="126"/>
      <c r="T213" s="126"/>
      <c r="U213" s="201"/>
      <c r="V213" s="138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</row>
    <row r="214" spans="1:32" ht="47.25">
      <c r="A214" s="42"/>
      <c r="B214" s="90" t="s">
        <v>443</v>
      </c>
      <c r="C214" s="87" t="s">
        <v>45</v>
      </c>
      <c r="D214" s="87" t="s">
        <v>525</v>
      </c>
      <c r="E214" s="87" t="s">
        <v>507</v>
      </c>
      <c r="F214" s="87" t="s">
        <v>541</v>
      </c>
      <c r="G214" s="87"/>
      <c r="H214" s="87"/>
      <c r="I214" s="87"/>
      <c r="J214" s="91"/>
      <c r="K214" s="116"/>
      <c r="L214" s="120">
        <f>L215</f>
        <v>8701840.1799999997</v>
      </c>
      <c r="M214" s="120"/>
      <c r="N214" s="120"/>
      <c r="O214" s="120"/>
      <c r="P214" s="200"/>
      <c r="Q214" s="200"/>
      <c r="R214" s="200"/>
      <c r="S214" s="126"/>
      <c r="T214" s="126"/>
      <c r="U214" s="201"/>
      <c r="V214" s="138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</row>
    <row r="215" spans="1:32" ht="47.25">
      <c r="A215" s="42"/>
      <c r="B215" s="90" t="s">
        <v>444</v>
      </c>
      <c r="C215" s="87" t="s">
        <v>45</v>
      </c>
      <c r="D215" s="87" t="s">
        <v>525</v>
      </c>
      <c r="E215" s="87" t="s">
        <v>507</v>
      </c>
      <c r="F215" s="87" t="s">
        <v>541</v>
      </c>
      <c r="G215" s="87" t="s">
        <v>412</v>
      </c>
      <c r="H215" s="87"/>
      <c r="I215" s="87"/>
      <c r="J215" s="91"/>
      <c r="K215" s="115"/>
      <c r="L215" s="120">
        <f>L216</f>
        <v>8701840.1799999997</v>
      </c>
      <c r="M215" s="120"/>
      <c r="N215" s="120"/>
      <c r="O215" s="120"/>
      <c r="P215" s="200"/>
      <c r="Q215" s="200"/>
      <c r="R215" s="200"/>
      <c r="S215" s="126"/>
      <c r="T215" s="126"/>
      <c r="U215" s="201"/>
      <c r="V215" s="138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</row>
    <row r="216" spans="1:32" ht="31.5">
      <c r="A216" s="42"/>
      <c r="B216" s="90" t="s">
        <v>445</v>
      </c>
      <c r="C216" s="87" t="s">
        <v>45</v>
      </c>
      <c r="D216" s="87" t="s">
        <v>525</v>
      </c>
      <c r="E216" s="87" t="s">
        <v>507</v>
      </c>
      <c r="F216" s="87" t="s">
        <v>541</v>
      </c>
      <c r="G216" s="87" t="s">
        <v>412</v>
      </c>
      <c r="H216" s="87" t="s">
        <v>507</v>
      </c>
      <c r="I216" s="87"/>
      <c r="J216" s="91"/>
      <c r="K216" s="115"/>
      <c r="L216" s="120">
        <f>L217+L218+L219</f>
        <v>8701840.1799999997</v>
      </c>
      <c r="M216" s="120"/>
      <c r="N216" s="120"/>
      <c r="O216" s="120"/>
      <c r="P216" s="200"/>
      <c r="Q216" s="200"/>
      <c r="R216" s="200"/>
      <c r="S216" s="126"/>
      <c r="T216" s="126"/>
      <c r="U216" s="201"/>
      <c r="V216" s="138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</row>
    <row r="217" spans="1:32" ht="94.5">
      <c r="A217" s="42"/>
      <c r="B217" s="90" t="s">
        <v>954</v>
      </c>
      <c r="C217" s="87" t="s">
        <v>45</v>
      </c>
      <c r="D217" s="87" t="s">
        <v>525</v>
      </c>
      <c r="E217" s="87" t="s">
        <v>507</v>
      </c>
      <c r="F217" s="87" t="s">
        <v>541</v>
      </c>
      <c r="G217" s="87" t="s">
        <v>412</v>
      </c>
      <c r="H217" s="87" t="s">
        <v>507</v>
      </c>
      <c r="I217" s="87" t="s">
        <v>434</v>
      </c>
      <c r="J217" s="91" t="s">
        <v>162</v>
      </c>
      <c r="K217" s="115"/>
      <c r="L217" s="120">
        <f>Q217+U217</f>
        <v>5665693</v>
      </c>
      <c r="M217" s="120"/>
      <c r="N217" s="120"/>
      <c r="O217" s="120"/>
      <c r="P217" s="200"/>
      <c r="Q217" s="200"/>
      <c r="R217" s="200"/>
      <c r="S217" s="126"/>
      <c r="T217" s="126"/>
      <c r="U217" s="201">
        <v>5665693</v>
      </c>
      <c r="V217" s="138">
        <v>0</v>
      </c>
      <c r="W217" s="126"/>
      <c r="X217" s="126"/>
      <c r="Y217" s="126"/>
      <c r="Z217" s="126"/>
      <c r="AA217" s="126"/>
      <c r="AB217" s="126"/>
      <c r="AC217" s="126"/>
      <c r="AD217" s="126"/>
      <c r="AE217" s="126"/>
      <c r="AF217" s="126"/>
    </row>
    <row r="218" spans="1:32" ht="63">
      <c r="A218" s="42"/>
      <c r="B218" s="90" t="s">
        <v>447</v>
      </c>
      <c r="C218" s="87" t="s">
        <v>45</v>
      </c>
      <c r="D218" s="87" t="s">
        <v>525</v>
      </c>
      <c r="E218" s="87" t="s">
        <v>507</v>
      </c>
      <c r="F218" s="87" t="s">
        <v>541</v>
      </c>
      <c r="G218" s="87" t="s">
        <v>412</v>
      </c>
      <c r="H218" s="87" t="s">
        <v>507</v>
      </c>
      <c r="I218" s="87" t="s">
        <v>434</v>
      </c>
      <c r="J218" s="91" t="s">
        <v>555</v>
      </c>
      <c r="K218" s="115"/>
      <c r="L218" s="120">
        <f>Q218+U218+O218</f>
        <v>3017697.98</v>
      </c>
      <c r="M218" s="120"/>
      <c r="N218" s="120"/>
      <c r="O218" s="120">
        <v>978000</v>
      </c>
      <c r="P218" s="200"/>
      <c r="Q218" s="200">
        <v>1813069.98</v>
      </c>
      <c r="R218" s="200"/>
      <c r="S218" s="126"/>
      <c r="T218" s="126"/>
      <c r="U218" s="201">
        <v>226628</v>
      </c>
      <c r="V218" s="138">
        <v>0</v>
      </c>
      <c r="W218" s="126"/>
      <c r="X218" s="126"/>
      <c r="Y218" s="126"/>
      <c r="Z218" s="126"/>
      <c r="AA218" s="126"/>
      <c r="AB218" s="126"/>
      <c r="AC218" s="126"/>
      <c r="AD218" s="126"/>
      <c r="AE218" s="126"/>
      <c r="AF218" s="126"/>
    </row>
    <row r="219" spans="1:32" ht="63">
      <c r="A219" s="42"/>
      <c r="B219" s="90" t="s">
        <v>449</v>
      </c>
      <c r="C219" s="87" t="s">
        <v>45</v>
      </c>
      <c r="D219" s="87" t="s">
        <v>525</v>
      </c>
      <c r="E219" s="87" t="s">
        <v>507</v>
      </c>
      <c r="F219" s="87" t="s">
        <v>541</v>
      </c>
      <c r="G219" s="87" t="s">
        <v>412</v>
      </c>
      <c r="H219" s="87" t="s">
        <v>507</v>
      </c>
      <c r="I219" s="87" t="s">
        <v>434</v>
      </c>
      <c r="J219" s="91" t="s">
        <v>448</v>
      </c>
      <c r="K219" s="115"/>
      <c r="L219" s="120">
        <f>P219+Q219+V219+W219+X219</f>
        <v>18449.2</v>
      </c>
      <c r="M219" s="120"/>
      <c r="N219" s="120"/>
      <c r="O219" s="120"/>
      <c r="P219" s="200">
        <v>18449.2</v>
      </c>
      <c r="Q219" s="200"/>
      <c r="R219" s="200"/>
      <c r="S219" s="126"/>
      <c r="T219" s="126"/>
      <c r="U219" s="201"/>
      <c r="V219" s="138"/>
      <c r="W219" s="126"/>
      <c r="X219" s="126"/>
      <c r="Y219" s="126"/>
      <c r="Z219" s="126"/>
      <c r="AA219" s="126"/>
      <c r="AB219" s="126"/>
      <c r="AC219" s="126"/>
      <c r="AD219" s="126"/>
      <c r="AE219" s="126"/>
      <c r="AF219" s="126"/>
    </row>
    <row r="220" spans="1:32" ht="47.25">
      <c r="A220" s="42"/>
      <c r="B220" s="90" t="s">
        <v>443</v>
      </c>
      <c r="C220" s="87" t="s">
        <v>45</v>
      </c>
      <c r="D220" s="87" t="s">
        <v>538</v>
      </c>
      <c r="E220" s="87" t="s">
        <v>514</v>
      </c>
      <c r="F220" s="87" t="s">
        <v>523</v>
      </c>
      <c r="G220" s="87"/>
      <c r="H220" s="87"/>
      <c r="I220" s="87"/>
      <c r="J220" s="91"/>
      <c r="K220" s="115"/>
      <c r="L220" s="120">
        <f>L221</f>
        <v>430000</v>
      </c>
      <c r="M220" s="120"/>
      <c r="N220" s="120"/>
      <c r="O220" s="120"/>
      <c r="P220" s="200"/>
      <c r="Q220" s="200"/>
      <c r="R220" s="200"/>
      <c r="S220" s="126"/>
      <c r="T220" s="126"/>
      <c r="U220" s="201"/>
      <c r="V220" s="138"/>
      <c r="W220" s="126"/>
      <c r="X220" s="126"/>
      <c r="Y220" s="126"/>
      <c r="Z220" s="126"/>
      <c r="AA220" s="126"/>
      <c r="AB220" s="126"/>
      <c r="AC220" s="126"/>
      <c r="AD220" s="126"/>
      <c r="AE220" s="126"/>
      <c r="AF220" s="126"/>
    </row>
    <row r="221" spans="1:32" ht="47.25">
      <c r="A221" s="42"/>
      <c r="B221" s="90" t="s">
        <v>444</v>
      </c>
      <c r="C221" s="87" t="s">
        <v>45</v>
      </c>
      <c r="D221" s="87" t="s">
        <v>538</v>
      </c>
      <c r="E221" s="87" t="s">
        <v>514</v>
      </c>
      <c r="F221" s="87" t="s">
        <v>523</v>
      </c>
      <c r="G221" s="87" t="s">
        <v>412</v>
      </c>
      <c r="H221" s="87"/>
      <c r="I221" s="87"/>
      <c r="J221" s="91"/>
      <c r="K221" s="115"/>
      <c r="L221" s="120">
        <f>L222</f>
        <v>430000</v>
      </c>
      <c r="M221" s="120"/>
      <c r="N221" s="120"/>
      <c r="O221" s="120"/>
      <c r="P221" s="200"/>
      <c r="Q221" s="200"/>
      <c r="R221" s="200"/>
      <c r="S221" s="126"/>
      <c r="T221" s="126"/>
      <c r="U221" s="201"/>
      <c r="V221" s="138"/>
      <c r="W221" s="126"/>
      <c r="X221" s="126"/>
      <c r="Y221" s="126"/>
      <c r="Z221" s="126"/>
      <c r="AA221" s="126"/>
      <c r="AB221" s="126"/>
      <c r="AC221" s="126"/>
      <c r="AD221" s="126"/>
      <c r="AE221" s="126"/>
      <c r="AF221" s="126"/>
    </row>
    <row r="222" spans="1:32" ht="31.5">
      <c r="A222" s="42"/>
      <c r="B222" s="90" t="s">
        <v>445</v>
      </c>
      <c r="C222" s="87" t="s">
        <v>45</v>
      </c>
      <c r="D222" s="87" t="s">
        <v>538</v>
      </c>
      <c r="E222" s="87" t="s">
        <v>514</v>
      </c>
      <c r="F222" s="87" t="s">
        <v>523</v>
      </c>
      <c r="G222" s="87" t="s">
        <v>412</v>
      </c>
      <c r="H222" s="87" t="s">
        <v>507</v>
      </c>
      <c r="I222" s="87"/>
      <c r="J222" s="91"/>
      <c r="K222" s="115"/>
      <c r="L222" s="120">
        <f>L223</f>
        <v>430000</v>
      </c>
      <c r="M222" s="120"/>
      <c r="N222" s="120"/>
      <c r="O222" s="120"/>
      <c r="P222" s="200"/>
      <c r="Q222" s="200"/>
      <c r="R222" s="200"/>
      <c r="S222" s="126"/>
      <c r="T222" s="126"/>
      <c r="U222" s="201"/>
      <c r="V222" s="138"/>
      <c r="W222" s="126"/>
      <c r="X222" s="126"/>
      <c r="Y222" s="126"/>
      <c r="Z222" s="126"/>
      <c r="AA222" s="126"/>
      <c r="AB222" s="126"/>
      <c r="AC222" s="126"/>
      <c r="AD222" s="126"/>
      <c r="AE222" s="126"/>
      <c r="AF222" s="126"/>
    </row>
    <row r="223" spans="1:32" ht="31.5">
      <c r="A223" s="42"/>
      <c r="B223" s="90" t="s">
        <v>450</v>
      </c>
      <c r="C223" s="87" t="s">
        <v>45</v>
      </c>
      <c r="D223" s="87" t="s">
        <v>538</v>
      </c>
      <c r="E223" s="87" t="s">
        <v>514</v>
      </c>
      <c r="F223" s="87" t="s">
        <v>523</v>
      </c>
      <c r="G223" s="87" t="s">
        <v>412</v>
      </c>
      <c r="H223" s="87" t="s">
        <v>507</v>
      </c>
      <c r="I223" s="87" t="s">
        <v>451</v>
      </c>
      <c r="J223" s="91" t="s">
        <v>535</v>
      </c>
      <c r="K223" s="116"/>
      <c r="L223" s="120">
        <f>P223+Q223+V223+W223+X223</f>
        <v>430000</v>
      </c>
      <c r="M223" s="120"/>
      <c r="N223" s="120"/>
      <c r="O223" s="120"/>
      <c r="P223" s="200"/>
      <c r="Q223" s="200"/>
      <c r="R223" s="200"/>
      <c r="S223" s="126"/>
      <c r="T223" s="126"/>
      <c r="U223" s="201"/>
      <c r="V223" s="138"/>
      <c r="W223" s="126"/>
      <c r="X223" s="126">
        <v>430000</v>
      </c>
      <c r="Y223" s="126"/>
      <c r="Z223" s="126"/>
      <c r="AA223" s="126"/>
      <c r="AB223" s="126"/>
      <c r="AC223" s="126"/>
      <c r="AD223" s="126"/>
      <c r="AE223" s="126"/>
      <c r="AF223" s="126"/>
    </row>
    <row r="224" spans="1:32" ht="47.25">
      <c r="A224" s="218">
        <v>10</v>
      </c>
      <c r="B224" s="219" t="s">
        <v>46</v>
      </c>
      <c r="C224" s="220">
        <v>942</v>
      </c>
      <c r="D224" s="220"/>
      <c r="E224" s="220"/>
      <c r="F224" s="221"/>
      <c r="G224" s="220"/>
      <c r="H224" s="220"/>
      <c r="I224" s="220"/>
      <c r="J224" s="220"/>
      <c r="K224" s="222"/>
      <c r="L224" s="224">
        <f>L225+L235</f>
        <v>8299655.4400000004</v>
      </c>
      <c r="M224" s="120"/>
      <c r="N224" s="120"/>
      <c r="O224" s="120"/>
      <c r="P224" s="200"/>
      <c r="Q224" s="200"/>
      <c r="R224" s="200"/>
      <c r="S224" s="126"/>
      <c r="T224" s="126"/>
      <c r="U224" s="201"/>
      <c r="V224" s="138"/>
      <c r="W224" s="126"/>
      <c r="X224" s="126"/>
      <c r="Y224" s="126"/>
      <c r="Z224" s="126"/>
      <c r="AA224" s="126"/>
      <c r="AB224" s="126"/>
      <c r="AC224" s="126"/>
      <c r="AD224" s="126"/>
      <c r="AE224" s="126"/>
      <c r="AF224" s="126"/>
    </row>
    <row r="225" spans="1:32" ht="47.25">
      <c r="A225" s="42"/>
      <c r="B225" s="92" t="s">
        <v>443</v>
      </c>
      <c r="C225" s="87" t="s">
        <v>47</v>
      </c>
      <c r="D225" s="87" t="s">
        <v>525</v>
      </c>
      <c r="E225" s="87" t="s">
        <v>507</v>
      </c>
      <c r="F225" s="87" t="s">
        <v>541</v>
      </c>
      <c r="G225" s="87"/>
      <c r="H225" s="87"/>
      <c r="I225" s="87" t="s">
        <v>509</v>
      </c>
      <c r="J225" s="87" t="s">
        <v>510</v>
      </c>
      <c r="K225" s="115"/>
      <c r="L225" s="120">
        <f>L226+L229</f>
        <v>8069655.4400000004</v>
      </c>
      <c r="M225" s="120"/>
      <c r="N225" s="120"/>
      <c r="O225" s="120"/>
      <c r="P225" s="200"/>
      <c r="Q225" s="200"/>
      <c r="R225" s="200"/>
      <c r="S225" s="126"/>
      <c r="T225" s="126"/>
      <c r="U225" s="201"/>
      <c r="V225" s="138"/>
      <c r="W225" s="126"/>
      <c r="X225" s="126"/>
      <c r="Y225" s="126"/>
      <c r="Z225" s="126"/>
      <c r="AA225" s="126"/>
      <c r="AB225" s="126"/>
      <c r="AC225" s="126"/>
      <c r="AD225" s="126"/>
      <c r="AE225" s="126"/>
      <c r="AF225" s="126"/>
    </row>
    <row r="226" spans="1:32" ht="47.25">
      <c r="A226" s="42"/>
      <c r="B226" s="90" t="s">
        <v>444</v>
      </c>
      <c r="C226" s="87" t="s">
        <v>47</v>
      </c>
      <c r="D226" s="87" t="s">
        <v>525</v>
      </c>
      <c r="E226" s="87" t="s">
        <v>507</v>
      </c>
      <c r="F226" s="87" t="s">
        <v>541</v>
      </c>
      <c r="G226" s="87"/>
      <c r="H226" s="87"/>
      <c r="I226" s="87"/>
      <c r="J226" s="87"/>
      <c r="K226" s="115"/>
      <c r="L226" s="120">
        <f>L227</f>
        <v>0</v>
      </c>
      <c r="M226" s="120"/>
      <c r="N226" s="120"/>
      <c r="O226" s="120"/>
      <c r="P226" s="200"/>
      <c r="Q226" s="200"/>
      <c r="R226" s="200"/>
      <c r="S226" s="126"/>
      <c r="T226" s="126"/>
      <c r="U226" s="201"/>
      <c r="V226" s="138"/>
      <c r="W226" s="126"/>
      <c r="X226" s="126"/>
      <c r="Y226" s="126"/>
      <c r="Z226" s="126"/>
      <c r="AA226" s="126"/>
      <c r="AB226" s="126"/>
      <c r="AC226" s="126"/>
      <c r="AD226" s="126"/>
      <c r="AE226" s="126"/>
      <c r="AF226" s="126"/>
    </row>
    <row r="227" spans="1:32" ht="31.5">
      <c r="A227" s="42"/>
      <c r="B227" s="92" t="s">
        <v>445</v>
      </c>
      <c r="C227" s="87" t="s">
        <v>47</v>
      </c>
      <c r="D227" s="87" t="s">
        <v>525</v>
      </c>
      <c r="E227" s="87" t="s">
        <v>507</v>
      </c>
      <c r="F227" s="87" t="s">
        <v>541</v>
      </c>
      <c r="G227" s="87" t="s">
        <v>412</v>
      </c>
      <c r="H227" s="87"/>
      <c r="I227" s="87"/>
      <c r="J227" s="87"/>
      <c r="K227" s="115"/>
      <c r="L227" s="120">
        <f>L228</f>
        <v>0</v>
      </c>
      <c r="M227" s="120"/>
      <c r="N227" s="120"/>
      <c r="O227" s="120"/>
      <c r="P227" s="200"/>
      <c r="Q227" s="200"/>
      <c r="R227" s="200"/>
      <c r="S227" s="126"/>
      <c r="T227" s="126"/>
      <c r="U227" s="201"/>
      <c r="V227" s="138"/>
      <c r="W227" s="126"/>
      <c r="X227" s="126"/>
      <c r="Y227" s="126"/>
      <c r="Z227" s="126"/>
      <c r="AA227" s="126"/>
      <c r="AB227" s="126"/>
      <c r="AC227" s="126"/>
      <c r="AD227" s="126"/>
      <c r="AE227" s="126"/>
      <c r="AF227" s="126"/>
    </row>
    <row r="228" spans="1:32" ht="47.25">
      <c r="A228" s="42"/>
      <c r="B228" s="92" t="s">
        <v>446</v>
      </c>
      <c r="C228" s="87" t="s">
        <v>47</v>
      </c>
      <c r="D228" s="87" t="s">
        <v>525</v>
      </c>
      <c r="E228" s="87" t="s">
        <v>507</v>
      </c>
      <c r="F228" s="87" t="s">
        <v>541</v>
      </c>
      <c r="G228" s="87" t="s">
        <v>412</v>
      </c>
      <c r="H228" s="87" t="s">
        <v>507</v>
      </c>
      <c r="I228" s="87" t="s">
        <v>432</v>
      </c>
      <c r="J228" s="87" t="s">
        <v>39</v>
      </c>
      <c r="K228" s="115"/>
      <c r="L228" s="120">
        <f>P228+Q228+V228+W228+X228</f>
        <v>0</v>
      </c>
      <c r="M228" s="120"/>
      <c r="N228" s="120"/>
      <c r="O228" s="120"/>
      <c r="P228" s="200"/>
      <c r="Q228" s="200"/>
      <c r="R228" s="200"/>
      <c r="S228" s="126"/>
      <c r="T228" s="126"/>
      <c r="U228" s="201"/>
      <c r="V228" s="138"/>
      <c r="W228" s="126"/>
      <c r="X228" s="126"/>
      <c r="Y228" s="126"/>
      <c r="Z228" s="126"/>
      <c r="AA228" s="126"/>
      <c r="AB228" s="126"/>
      <c r="AC228" s="126"/>
      <c r="AD228" s="126"/>
      <c r="AE228" s="126"/>
      <c r="AF228" s="126"/>
    </row>
    <row r="229" spans="1:32" ht="47.25">
      <c r="A229" s="42"/>
      <c r="B229" s="90" t="s">
        <v>443</v>
      </c>
      <c r="C229" s="87" t="s">
        <v>47</v>
      </c>
      <c r="D229" s="87" t="s">
        <v>525</v>
      </c>
      <c r="E229" s="87" t="s">
        <v>507</v>
      </c>
      <c r="F229" s="87" t="s">
        <v>541</v>
      </c>
      <c r="G229" s="87"/>
      <c r="H229" s="87"/>
      <c r="I229" s="87"/>
      <c r="J229" s="91"/>
      <c r="K229" s="116"/>
      <c r="L229" s="120">
        <f>L230</f>
        <v>8069655.4400000004</v>
      </c>
      <c r="M229" s="120"/>
      <c r="N229" s="120"/>
      <c r="O229" s="120"/>
      <c r="P229" s="200"/>
      <c r="Q229" s="200"/>
      <c r="R229" s="200"/>
      <c r="S229" s="126"/>
      <c r="T229" s="126"/>
      <c r="U229" s="201"/>
      <c r="V229" s="138"/>
      <c r="W229" s="126"/>
      <c r="X229" s="126"/>
      <c r="Y229" s="126"/>
      <c r="Z229" s="126"/>
      <c r="AA229" s="126"/>
      <c r="AB229" s="126"/>
      <c r="AC229" s="126"/>
      <c r="AD229" s="126"/>
      <c r="AE229" s="126"/>
      <c r="AF229" s="126"/>
    </row>
    <row r="230" spans="1:32" ht="47.25">
      <c r="A230" s="42"/>
      <c r="B230" s="90" t="s">
        <v>444</v>
      </c>
      <c r="C230" s="87" t="s">
        <v>47</v>
      </c>
      <c r="D230" s="87" t="s">
        <v>525</v>
      </c>
      <c r="E230" s="87" t="s">
        <v>507</v>
      </c>
      <c r="F230" s="87" t="s">
        <v>541</v>
      </c>
      <c r="G230" s="87" t="s">
        <v>412</v>
      </c>
      <c r="H230" s="87"/>
      <c r="I230" s="87"/>
      <c r="J230" s="91"/>
      <c r="K230" s="116"/>
      <c r="L230" s="120">
        <f>L231</f>
        <v>8069655.4400000004</v>
      </c>
      <c r="M230" s="120"/>
      <c r="N230" s="120"/>
      <c r="O230" s="120"/>
      <c r="P230" s="200"/>
      <c r="Q230" s="200"/>
      <c r="R230" s="200"/>
      <c r="S230" s="126"/>
      <c r="T230" s="126"/>
      <c r="U230" s="201"/>
      <c r="V230" s="138"/>
      <c r="W230" s="126"/>
      <c r="X230" s="126"/>
      <c r="Y230" s="126"/>
      <c r="Z230" s="126"/>
      <c r="AA230" s="126"/>
      <c r="AB230" s="126"/>
      <c r="AC230" s="126"/>
      <c r="AD230" s="126"/>
      <c r="AE230" s="126"/>
      <c r="AF230" s="126"/>
    </row>
    <row r="231" spans="1:32" ht="31.5">
      <c r="A231" s="42"/>
      <c r="B231" s="90" t="s">
        <v>445</v>
      </c>
      <c r="C231" s="87" t="s">
        <v>47</v>
      </c>
      <c r="D231" s="87" t="s">
        <v>525</v>
      </c>
      <c r="E231" s="87" t="s">
        <v>507</v>
      </c>
      <c r="F231" s="87" t="s">
        <v>541</v>
      </c>
      <c r="G231" s="87" t="s">
        <v>412</v>
      </c>
      <c r="H231" s="87" t="s">
        <v>507</v>
      </c>
      <c r="I231" s="87"/>
      <c r="J231" s="91"/>
      <c r="K231" s="116"/>
      <c r="L231" s="120">
        <f>L232+L233+L234</f>
        <v>8069655.4400000004</v>
      </c>
      <c r="M231" s="120"/>
      <c r="N231" s="120"/>
      <c r="O231" s="120"/>
      <c r="P231" s="200"/>
      <c r="Q231" s="200"/>
      <c r="R231" s="200"/>
      <c r="S231" s="126"/>
      <c r="T231" s="126"/>
      <c r="U231" s="201"/>
      <c r="V231" s="138"/>
      <c r="W231" s="126"/>
      <c r="X231" s="126"/>
      <c r="Y231" s="126"/>
      <c r="Z231" s="126"/>
      <c r="AA231" s="126"/>
      <c r="AB231" s="126"/>
      <c r="AC231" s="126"/>
      <c r="AD231" s="126"/>
      <c r="AE231" s="126"/>
      <c r="AF231" s="126"/>
    </row>
    <row r="232" spans="1:32" ht="94.5">
      <c r="A232" s="42"/>
      <c r="B232" s="90" t="s">
        <v>954</v>
      </c>
      <c r="C232" s="87" t="s">
        <v>47</v>
      </c>
      <c r="D232" s="87" t="s">
        <v>525</v>
      </c>
      <c r="E232" s="87" t="s">
        <v>507</v>
      </c>
      <c r="F232" s="87" t="s">
        <v>541</v>
      </c>
      <c r="G232" s="87" t="s">
        <v>412</v>
      </c>
      <c r="H232" s="87" t="s">
        <v>507</v>
      </c>
      <c r="I232" s="87" t="s">
        <v>434</v>
      </c>
      <c r="J232" s="91" t="s">
        <v>162</v>
      </c>
      <c r="K232" s="116"/>
      <c r="L232" s="120">
        <f>Q232+U232</f>
        <v>5845553</v>
      </c>
      <c r="M232" s="120"/>
      <c r="N232" s="120"/>
      <c r="O232" s="120"/>
      <c r="P232" s="200"/>
      <c r="Q232" s="200"/>
      <c r="R232" s="200"/>
      <c r="S232" s="126"/>
      <c r="T232" s="126"/>
      <c r="U232" s="201">
        <v>5845553</v>
      </c>
      <c r="V232" s="138">
        <v>0</v>
      </c>
      <c r="W232" s="126"/>
      <c r="X232" s="126"/>
      <c r="Y232" s="126"/>
      <c r="Z232" s="126"/>
      <c r="AA232" s="126"/>
      <c r="AB232" s="126"/>
      <c r="AC232" s="126"/>
      <c r="AD232" s="126"/>
      <c r="AE232" s="126"/>
      <c r="AF232" s="126"/>
    </row>
    <row r="233" spans="1:32" ht="63">
      <c r="A233" s="42"/>
      <c r="B233" s="90" t="s">
        <v>447</v>
      </c>
      <c r="C233" s="87" t="s">
        <v>47</v>
      </c>
      <c r="D233" s="87" t="s">
        <v>525</v>
      </c>
      <c r="E233" s="87" t="s">
        <v>507</v>
      </c>
      <c r="F233" s="87" t="s">
        <v>541</v>
      </c>
      <c r="G233" s="87" t="s">
        <v>412</v>
      </c>
      <c r="H233" s="87" t="s">
        <v>507</v>
      </c>
      <c r="I233" s="87" t="s">
        <v>434</v>
      </c>
      <c r="J233" s="91" t="s">
        <v>555</v>
      </c>
      <c r="K233" s="116"/>
      <c r="L233" s="120">
        <f>Q233+U233+O233</f>
        <v>2166917.04</v>
      </c>
      <c r="M233" s="120"/>
      <c r="N233" s="120"/>
      <c r="O233" s="120">
        <v>782400</v>
      </c>
      <c r="P233" s="200"/>
      <c r="Q233" s="200">
        <v>1150695.04</v>
      </c>
      <c r="R233" s="200"/>
      <c r="S233" s="126"/>
      <c r="T233" s="126"/>
      <c r="U233" s="201">
        <v>233822</v>
      </c>
      <c r="V233" s="138">
        <v>0</v>
      </c>
      <c r="W233" s="126"/>
      <c r="X233" s="126"/>
      <c r="Y233" s="126"/>
      <c r="Z233" s="126"/>
      <c r="AA233" s="126"/>
      <c r="AB233" s="126"/>
      <c r="AC233" s="126"/>
      <c r="AD233" s="126"/>
      <c r="AE233" s="126"/>
      <c r="AF233" s="126"/>
    </row>
    <row r="234" spans="1:32" ht="63">
      <c r="A234" s="42"/>
      <c r="B234" s="90" t="s">
        <v>449</v>
      </c>
      <c r="C234" s="87" t="s">
        <v>47</v>
      </c>
      <c r="D234" s="87" t="s">
        <v>525</v>
      </c>
      <c r="E234" s="87" t="s">
        <v>507</v>
      </c>
      <c r="F234" s="87" t="s">
        <v>541</v>
      </c>
      <c r="G234" s="87" t="s">
        <v>412</v>
      </c>
      <c r="H234" s="87" t="s">
        <v>507</v>
      </c>
      <c r="I234" s="87" t="s">
        <v>434</v>
      </c>
      <c r="J234" s="91" t="s">
        <v>448</v>
      </c>
      <c r="K234" s="115"/>
      <c r="L234" s="120">
        <f>P234+Q234+V234+W234+X234</f>
        <v>57185.4</v>
      </c>
      <c r="M234" s="120"/>
      <c r="N234" s="120"/>
      <c r="O234" s="120"/>
      <c r="P234" s="200">
        <v>57185.4</v>
      </c>
      <c r="Q234" s="200"/>
      <c r="R234" s="200"/>
      <c r="S234" s="126"/>
      <c r="T234" s="126"/>
      <c r="U234" s="201"/>
      <c r="V234" s="138"/>
      <c r="W234" s="126"/>
      <c r="X234" s="126"/>
      <c r="Y234" s="126"/>
      <c r="Z234" s="126"/>
      <c r="AA234" s="126"/>
      <c r="AB234" s="126"/>
      <c r="AC234" s="126"/>
      <c r="AD234" s="126"/>
      <c r="AE234" s="126"/>
      <c r="AF234" s="126"/>
    </row>
    <row r="235" spans="1:32" ht="47.25">
      <c r="A235" s="42"/>
      <c r="B235" s="90" t="s">
        <v>443</v>
      </c>
      <c r="C235" s="87" t="s">
        <v>47</v>
      </c>
      <c r="D235" s="87" t="s">
        <v>538</v>
      </c>
      <c r="E235" s="87" t="s">
        <v>514</v>
      </c>
      <c r="F235" s="87" t="s">
        <v>523</v>
      </c>
      <c r="G235" s="87"/>
      <c r="H235" s="87"/>
      <c r="I235" s="87"/>
      <c r="J235" s="91"/>
      <c r="K235" s="115"/>
      <c r="L235" s="120">
        <f>L236</f>
        <v>230000</v>
      </c>
      <c r="M235" s="120"/>
      <c r="N235" s="120"/>
      <c r="O235" s="120"/>
      <c r="P235" s="200"/>
      <c r="Q235" s="200"/>
      <c r="R235" s="200"/>
      <c r="S235" s="126"/>
      <c r="T235" s="126"/>
      <c r="U235" s="201"/>
      <c r="V235" s="138"/>
      <c r="W235" s="126"/>
      <c r="X235" s="126"/>
      <c r="Y235" s="126"/>
      <c r="Z235" s="126"/>
      <c r="AA235" s="126"/>
      <c r="AB235" s="126"/>
      <c r="AC235" s="126"/>
      <c r="AD235" s="126"/>
      <c r="AE235" s="126"/>
      <c r="AF235" s="126"/>
    </row>
    <row r="236" spans="1:32" ht="47.25">
      <c r="A236" s="42"/>
      <c r="B236" s="90" t="s">
        <v>444</v>
      </c>
      <c r="C236" s="87" t="s">
        <v>47</v>
      </c>
      <c r="D236" s="87" t="s">
        <v>538</v>
      </c>
      <c r="E236" s="87" t="s">
        <v>514</v>
      </c>
      <c r="F236" s="87" t="s">
        <v>523</v>
      </c>
      <c r="G236" s="87" t="s">
        <v>412</v>
      </c>
      <c r="H236" s="87"/>
      <c r="I236" s="87"/>
      <c r="J236" s="91"/>
      <c r="K236" s="115"/>
      <c r="L236" s="120">
        <f>L237</f>
        <v>230000</v>
      </c>
      <c r="M236" s="120"/>
      <c r="N236" s="120"/>
      <c r="O236" s="120"/>
      <c r="P236" s="200"/>
      <c r="Q236" s="200"/>
      <c r="R236" s="200"/>
      <c r="S236" s="126"/>
      <c r="T236" s="126"/>
      <c r="U236" s="201"/>
      <c r="V236" s="138"/>
      <c r="W236" s="126"/>
      <c r="X236" s="126"/>
      <c r="Y236" s="126"/>
      <c r="Z236" s="126"/>
      <c r="AA236" s="126"/>
      <c r="AB236" s="126"/>
      <c r="AC236" s="126"/>
      <c r="AD236" s="126"/>
      <c r="AE236" s="126"/>
      <c r="AF236" s="126"/>
    </row>
    <row r="237" spans="1:32" ht="31.5">
      <c r="A237" s="42"/>
      <c r="B237" s="90" t="s">
        <v>445</v>
      </c>
      <c r="C237" s="87" t="s">
        <v>47</v>
      </c>
      <c r="D237" s="87" t="s">
        <v>538</v>
      </c>
      <c r="E237" s="87" t="s">
        <v>514</v>
      </c>
      <c r="F237" s="87" t="s">
        <v>523</v>
      </c>
      <c r="G237" s="87" t="s">
        <v>412</v>
      </c>
      <c r="H237" s="87" t="s">
        <v>507</v>
      </c>
      <c r="I237" s="87"/>
      <c r="J237" s="91"/>
      <c r="K237" s="116"/>
      <c r="L237" s="120">
        <f>L238</f>
        <v>230000</v>
      </c>
      <c r="M237" s="120"/>
      <c r="N237" s="120"/>
      <c r="O237" s="120"/>
      <c r="P237" s="200"/>
      <c r="Q237" s="200"/>
      <c r="R237" s="200"/>
      <c r="S237" s="126"/>
      <c r="T237" s="126"/>
      <c r="U237" s="201"/>
      <c r="V237" s="138"/>
      <c r="W237" s="126"/>
      <c r="X237" s="126"/>
      <c r="Y237" s="126"/>
      <c r="Z237" s="126"/>
      <c r="AA237" s="126"/>
      <c r="AB237" s="126"/>
      <c r="AC237" s="126"/>
      <c r="AD237" s="126"/>
      <c r="AE237" s="126"/>
      <c r="AF237" s="126"/>
    </row>
    <row r="238" spans="1:32" ht="31.5">
      <c r="A238" s="42"/>
      <c r="B238" s="90" t="s">
        <v>450</v>
      </c>
      <c r="C238" s="87" t="s">
        <v>47</v>
      </c>
      <c r="D238" s="87" t="s">
        <v>538</v>
      </c>
      <c r="E238" s="87" t="s">
        <v>514</v>
      </c>
      <c r="F238" s="87" t="s">
        <v>523</v>
      </c>
      <c r="G238" s="87" t="s">
        <v>412</v>
      </c>
      <c r="H238" s="87" t="s">
        <v>507</v>
      </c>
      <c r="I238" s="87" t="s">
        <v>451</v>
      </c>
      <c r="J238" s="91" t="s">
        <v>535</v>
      </c>
      <c r="K238" s="115"/>
      <c r="L238" s="120">
        <f>P238+Q238+V238+W238+X238</f>
        <v>230000</v>
      </c>
      <c r="M238" s="120"/>
      <c r="N238" s="120"/>
      <c r="O238" s="120"/>
      <c r="P238" s="200"/>
      <c r="Q238" s="200"/>
      <c r="R238" s="200"/>
      <c r="S238" s="126"/>
      <c r="T238" s="126"/>
      <c r="U238" s="201"/>
      <c r="V238" s="138"/>
      <c r="W238" s="126"/>
      <c r="X238" s="126">
        <v>230000</v>
      </c>
      <c r="Y238" s="126"/>
      <c r="Z238" s="126"/>
      <c r="AA238" s="126"/>
      <c r="AB238" s="126"/>
      <c r="AC238" s="126"/>
      <c r="AD238" s="126"/>
      <c r="AE238" s="126"/>
      <c r="AF238" s="126"/>
    </row>
    <row r="239" spans="1:32" ht="47.25">
      <c r="A239" s="218">
        <v>11</v>
      </c>
      <c r="B239" s="219" t="s">
        <v>48</v>
      </c>
      <c r="C239" s="220">
        <v>943</v>
      </c>
      <c r="D239" s="220"/>
      <c r="E239" s="220"/>
      <c r="F239" s="221"/>
      <c r="G239" s="220"/>
      <c r="H239" s="220"/>
      <c r="I239" s="220"/>
      <c r="J239" s="220"/>
      <c r="K239" s="222"/>
      <c r="L239" s="224">
        <f>L240+L250</f>
        <v>5279647.5</v>
      </c>
      <c r="M239" s="120"/>
      <c r="N239" s="120"/>
      <c r="O239" s="120"/>
      <c r="P239" s="200"/>
      <c r="Q239" s="200"/>
      <c r="R239" s="200"/>
      <c r="S239" s="126"/>
      <c r="T239" s="126"/>
      <c r="U239" s="201"/>
      <c r="V239" s="138"/>
      <c r="W239" s="126"/>
      <c r="X239" s="126"/>
      <c r="Y239" s="126"/>
      <c r="Z239" s="126"/>
      <c r="AA239" s="126"/>
      <c r="AB239" s="126"/>
      <c r="AC239" s="126"/>
      <c r="AD239" s="126"/>
      <c r="AE239" s="126"/>
      <c r="AF239" s="126"/>
    </row>
    <row r="240" spans="1:32" ht="47.25">
      <c r="A240" s="42"/>
      <c r="B240" s="92" t="s">
        <v>443</v>
      </c>
      <c r="C240" s="87" t="s">
        <v>49</v>
      </c>
      <c r="D240" s="87" t="s">
        <v>525</v>
      </c>
      <c r="E240" s="87" t="s">
        <v>507</v>
      </c>
      <c r="F240" s="87" t="s">
        <v>541</v>
      </c>
      <c r="G240" s="87"/>
      <c r="H240" s="87"/>
      <c r="I240" s="87" t="s">
        <v>509</v>
      </c>
      <c r="J240" s="87" t="s">
        <v>510</v>
      </c>
      <c r="K240" s="115"/>
      <c r="L240" s="120">
        <f>L241+L244</f>
        <v>5233647.5</v>
      </c>
      <c r="M240" s="120"/>
      <c r="N240" s="120"/>
      <c r="O240" s="120"/>
      <c r="P240" s="200"/>
      <c r="Q240" s="200"/>
      <c r="R240" s="200"/>
      <c r="S240" s="126"/>
      <c r="T240" s="126"/>
      <c r="U240" s="201"/>
      <c r="V240" s="138"/>
      <c r="W240" s="126"/>
      <c r="X240" s="126"/>
      <c r="Y240" s="126"/>
      <c r="Z240" s="126"/>
      <c r="AA240" s="126"/>
      <c r="AB240" s="126"/>
      <c r="AC240" s="126"/>
      <c r="AD240" s="126"/>
      <c r="AE240" s="126"/>
      <c r="AF240" s="126"/>
    </row>
    <row r="241" spans="1:32" ht="47.25">
      <c r="A241" s="42"/>
      <c r="B241" s="90" t="s">
        <v>444</v>
      </c>
      <c r="C241" s="87" t="s">
        <v>49</v>
      </c>
      <c r="D241" s="87" t="s">
        <v>525</v>
      </c>
      <c r="E241" s="87" t="s">
        <v>507</v>
      </c>
      <c r="F241" s="87" t="s">
        <v>541</v>
      </c>
      <c r="G241" s="87"/>
      <c r="H241" s="87"/>
      <c r="I241" s="87"/>
      <c r="J241" s="87"/>
      <c r="K241" s="115"/>
      <c r="L241" s="120">
        <f>L242</f>
        <v>0</v>
      </c>
      <c r="M241" s="120"/>
      <c r="N241" s="120"/>
      <c r="O241" s="120"/>
      <c r="P241" s="200"/>
      <c r="Q241" s="200"/>
      <c r="R241" s="200"/>
      <c r="S241" s="126"/>
      <c r="T241" s="126"/>
      <c r="U241" s="201"/>
      <c r="V241" s="138"/>
      <c r="W241" s="126"/>
      <c r="X241" s="126"/>
      <c r="Y241" s="126"/>
      <c r="Z241" s="126"/>
      <c r="AA241" s="126"/>
      <c r="AB241" s="126"/>
      <c r="AC241" s="126"/>
      <c r="AD241" s="126"/>
      <c r="AE241" s="126"/>
      <c r="AF241" s="126"/>
    </row>
    <row r="242" spans="1:32" ht="31.5">
      <c r="A242" s="42"/>
      <c r="B242" s="92" t="s">
        <v>445</v>
      </c>
      <c r="C242" s="87" t="s">
        <v>49</v>
      </c>
      <c r="D242" s="87" t="s">
        <v>525</v>
      </c>
      <c r="E242" s="87" t="s">
        <v>507</v>
      </c>
      <c r="F242" s="87" t="s">
        <v>541</v>
      </c>
      <c r="G242" s="87" t="s">
        <v>412</v>
      </c>
      <c r="H242" s="87"/>
      <c r="I242" s="87"/>
      <c r="J242" s="87"/>
      <c r="K242" s="115"/>
      <c r="L242" s="120">
        <f>L243</f>
        <v>0</v>
      </c>
      <c r="M242" s="120"/>
      <c r="N242" s="120"/>
      <c r="O242" s="120"/>
      <c r="P242" s="200"/>
      <c r="Q242" s="200"/>
      <c r="R242" s="200"/>
      <c r="S242" s="126"/>
      <c r="T242" s="126"/>
      <c r="U242" s="201"/>
      <c r="V242" s="138"/>
      <c r="W242" s="126"/>
      <c r="X242" s="126"/>
      <c r="Y242" s="126"/>
      <c r="Z242" s="126"/>
      <c r="AA242" s="126"/>
      <c r="AB242" s="126"/>
      <c r="AC242" s="126"/>
      <c r="AD242" s="126"/>
      <c r="AE242" s="126"/>
      <c r="AF242" s="126"/>
    </row>
    <row r="243" spans="1:32" ht="47.25">
      <c r="A243" s="42"/>
      <c r="B243" s="92" t="s">
        <v>446</v>
      </c>
      <c r="C243" s="87" t="s">
        <v>49</v>
      </c>
      <c r="D243" s="87" t="s">
        <v>525</v>
      </c>
      <c r="E243" s="87" t="s">
        <v>507</v>
      </c>
      <c r="F243" s="87" t="s">
        <v>541</v>
      </c>
      <c r="G243" s="87" t="s">
        <v>412</v>
      </c>
      <c r="H243" s="87" t="s">
        <v>507</v>
      </c>
      <c r="I243" s="87" t="s">
        <v>432</v>
      </c>
      <c r="J243" s="87" t="s">
        <v>39</v>
      </c>
      <c r="K243" s="115"/>
      <c r="L243" s="120">
        <f>P243+Q243+V243+W243+X243</f>
        <v>0</v>
      </c>
      <c r="M243" s="120"/>
      <c r="N243" s="120"/>
      <c r="O243" s="120"/>
      <c r="P243" s="200"/>
      <c r="Q243" s="200"/>
      <c r="R243" s="200"/>
      <c r="S243" s="126"/>
      <c r="T243" s="126"/>
      <c r="U243" s="201"/>
      <c r="V243" s="138"/>
      <c r="W243" s="126"/>
      <c r="X243" s="126"/>
      <c r="Y243" s="126"/>
      <c r="Z243" s="126"/>
      <c r="AA243" s="126"/>
      <c r="AB243" s="126"/>
      <c r="AC243" s="126"/>
      <c r="AD243" s="126"/>
      <c r="AE243" s="126"/>
      <c r="AF243" s="126"/>
    </row>
    <row r="244" spans="1:32" ht="47.25">
      <c r="A244" s="42"/>
      <c r="B244" s="90" t="s">
        <v>443</v>
      </c>
      <c r="C244" s="87" t="s">
        <v>49</v>
      </c>
      <c r="D244" s="87" t="s">
        <v>525</v>
      </c>
      <c r="E244" s="87" t="s">
        <v>507</v>
      </c>
      <c r="F244" s="87" t="s">
        <v>541</v>
      </c>
      <c r="G244" s="87"/>
      <c r="H244" s="87"/>
      <c r="I244" s="87"/>
      <c r="J244" s="91"/>
      <c r="K244" s="116"/>
      <c r="L244" s="120">
        <f>L245</f>
        <v>5233647.5</v>
      </c>
      <c r="M244" s="120"/>
      <c r="N244" s="120"/>
      <c r="O244" s="120"/>
      <c r="P244" s="200"/>
      <c r="Q244" s="200"/>
      <c r="R244" s="200"/>
      <c r="S244" s="126"/>
      <c r="T244" s="126"/>
      <c r="U244" s="201"/>
      <c r="V244" s="138"/>
      <c r="W244" s="126"/>
      <c r="X244" s="126"/>
      <c r="Y244" s="126"/>
      <c r="Z244" s="126"/>
      <c r="AA244" s="126"/>
      <c r="AB244" s="126"/>
      <c r="AC244" s="126"/>
      <c r="AD244" s="126"/>
      <c r="AE244" s="126"/>
      <c r="AF244" s="126"/>
    </row>
    <row r="245" spans="1:32" ht="47.25">
      <c r="A245" s="42"/>
      <c r="B245" s="90" t="s">
        <v>444</v>
      </c>
      <c r="C245" s="87" t="s">
        <v>49</v>
      </c>
      <c r="D245" s="87" t="s">
        <v>525</v>
      </c>
      <c r="E245" s="87" t="s">
        <v>507</v>
      </c>
      <c r="F245" s="87" t="s">
        <v>541</v>
      </c>
      <c r="G245" s="87" t="s">
        <v>412</v>
      </c>
      <c r="H245" s="87"/>
      <c r="I245" s="87"/>
      <c r="J245" s="91"/>
      <c r="K245" s="115"/>
      <c r="L245" s="120">
        <f>L246</f>
        <v>5233647.5</v>
      </c>
      <c r="M245" s="120"/>
      <c r="N245" s="120"/>
      <c r="O245" s="120"/>
      <c r="P245" s="200"/>
      <c r="Q245" s="200"/>
      <c r="R245" s="200"/>
      <c r="S245" s="126"/>
      <c r="T245" s="126"/>
      <c r="U245" s="201"/>
      <c r="V245" s="138"/>
      <c r="W245" s="126"/>
      <c r="X245" s="126"/>
      <c r="Y245" s="126"/>
      <c r="Z245" s="126"/>
      <c r="AA245" s="126"/>
      <c r="AB245" s="126"/>
      <c r="AC245" s="126"/>
      <c r="AD245" s="126"/>
      <c r="AE245" s="126"/>
      <c r="AF245" s="126"/>
    </row>
    <row r="246" spans="1:32" ht="31.5">
      <c r="A246" s="42"/>
      <c r="B246" s="90" t="s">
        <v>445</v>
      </c>
      <c r="C246" s="87" t="s">
        <v>49</v>
      </c>
      <c r="D246" s="87" t="s">
        <v>525</v>
      </c>
      <c r="E246" s="87" t="s">
        <v>507</v>
      </c>
      <c r="F246" s="87" t="s">
        <v>541</v>
      </c>
      <c r="G246" s="87" t="s">
        <v>412</v>
      </c>
      <c r="H246" s="87" t="s">
        <v>507</v>
      </c>
      <c r="I246" s="87"/>
      <c r="J246" s="91"/>
      <c r="K246" s="115"/>
      <c r="L246" s="120">
        <f>L247+L248+L249</f>
        <v>5233647.5</v>
      </c>
      <c r="M246" s="120"/>
      <c r="N246" s="120"/>
      <c r="O246" s="120"/>
      <c r="P246" s="200"/>
      <c r="Q246" s="200"/>
      <c r="R246" s="200"/>
      <c r="S246" s="126"/>
      <c r="T246" s="126"/>
      <c r="U246" s="201"/>
      <c r="V246" s="138"/>
      <c r="W246" s="126"/>
      <c r="X246" s="126"/>
      <c r="Y246" s="126"/>
      <c r="Z246" s="126"/>
      <c r="AA246" s="126"/>
      <c r="AB246" s="126"/>
      <c r="AC246" s="126"/>
      <c r="AD246" s="126"/>
      <c r="AE246" s="126"/>
      <c r="AF246" s="126"/>
    </row>
    <row r="247" spans="1:32" ht="94.5">
      <c r="A247" s="42"/>
      <c r="B247" s="90" t="s">
        <v>954</v>
      </c>
      <c r="C247" s="87" t="s">
        <v>49</v>
      </c>
      <c r="D247" s="87" t="s">
        <v>525</v>
      </c>
      <c r="E247" s="87" t="s">
        <v>507</v>
      </c>
      <c r="F247" s="87" t="s">
        <v>541</v>
      </c>
      <c r="G247" s="87" t="s">
        <v>412</v>
      </c>
      <c r="H247" s="87" t="s">
        <v>507</v>
      </c>
      <c r="I247" s="87" t="s">
        <v>434</v>
      </c>
      <c r="J247" s="91" t="s">
        <v>162</v>
      </c>
      <c r="K247" s="115"/>
      <c r="L247" s="120">
        <f>Q247+U247</f>
        <v>3714234</v>
      </c>
      <c r="M247" s="120"/>
      <c r="N247" s="120"/>
      <c r="O247" s="120"/>
      <c r="P247" s="200"/>
      <c r="Q247" s="200"/>
      <c r="R247" s="200"/>
      <c r="S247" s="126"/>
      <c r="T247" s="126"/>
      <c r="U247" s="201">
        <v>3714234</v>
      </c>
      <c r="V247" s="138">
        <v>0</v>
      </c>
      <c r="W247" s="126"/>
      <c r="X247" s="126"/>
      <c r="Y247" s="126"/>
      <c r="Z247" s="126"/>
      <c r="AA247" s="126"/>
      <c r="AB247" s="126"/>
      <c r="AC247" s="126"/>
      <c r="AD247" s="126"/>
      <c r="AE247" s="126"/>
      <c r="AF247" s="126"/>
    </row>
    <row r="248" spans="1:32" ht="63">
      <c r="A248" s="42"/>
      <c r="B248" s="90" t="s">
        <v>447</v>
      </c>
      <c r="C248" s="87" t="s">
        <v>49</v>
      </c>
      <c r="D248" s="87" t="s">
        <v>525</v>
      </c>
      <c r="E248" s="87" t="s">
        <v>507</v>
      </c>
      <c r="F248" s="87" t="s">
        <v>541</v>
      </c>
      <c r="G248" s="87" t="s">
        <v>412</v>
      </c>
      <c r="H248" s="87" t="s">
        <v>507</v>
      </c>
      <c r="I248" s="87" t="s">
        <v>434</v>
      </c>
      <c r="J248" s="91" t="s">
        <v>555</v>
      </c>
      <c r="K248" s="115"/>
      <c r="L248" s="120">
        <f>Q248+U248+O248</f>
        <v>1519413.5</v>
      </c>
      <c r="M248" s="120"/>
      <c r="N248" s="120"/>
      <c r="O248" s="120">
        <v>195600</v>
      </c>
      <c r="P248" s="200"/>
      <c r="Q248" s="200">
        <v>1227792.5</v>
      </c>
      <c r="R248" s="200"/>
      <c r="S248" s="126"/>
      <c r="T248" s="126"/>
      <c r="U248" s="201">
        <v>96021</v>
      </c>
      <c r="V248" s="138">
        <v>0</v>
      </c>
      <c r="W248" s="126"/>
      <c r="X248" s="126"/>
      <c r="Y248" s="126"/>
      <c r="Z248" s="126"/>
      <c r="AA248" s="126"/>
      <c r="AB248" s="126"/>
      <c r="AC248" s="126"/>
      <c r="AD248" s="126"/>
      <c r="AE248" s="126"/>
      <c r="AF248" s="126"/>
    </row>
    <row r="249" spans="1:32" ht="63">
      <c r="A249" s="42"/>
      <c r="B249" s="90" t="s">
        <v>449</v>
      </c>
      <c r="C249" s="87" t="s">
        <v>49</v>
      </c>
      <c r="D249" s="87" t="s">
        <v>525</v>
      </c>
      <c r="E249" s="87" t="s">
        <v>507</v>
      </c>
      <c r="F249" s="87" t="s">
        <v>541</v>
      </c>
      <c r="G249" s="87" t="s">
        <v>412</v>
      </c>
      <c r="H249" s="87" t="s">
        <v>507</v>
      </c>
      <c r="I249" s="87" t="s">
        <v>434</v>
      </c>
      <c r="J249" s="91" t="s">
        <v>448</v>
      </c>
      <c r="K249" s="115"/>
      <c r="L249" s="120">
        <f>P249+Q249+V249+W249+X249</f>
        <v>0</v>
      </c>
      <c r="M249" s="120"/>
      <c r="N249" s="120"/>
      <c r="O249" s="120"/>
      <c r="P249" s="200"/>
      <c r="Q249" s="200"/>
      <c r="R249" s="200"/>
      <c r="S249" s="126"/>
      <c r="T249" s="126"/>
      <c r="U249" s="201"/>
      <c r="V249" s="138"/>
      <c r="W249" s="126"/>
      <c r="X249" s="126"/>
      <c r="Y249" s="126"/>
      <c r="Z249" s="126"/>
      <c r="AA249" s="126"/>
      <c r="AB249" s="126"/>
      <c r="AC249" s="126"/>
      <c r="AD249" s="126"/>
      <c r="AE249" s="126"/>
      <c r="AF249" s="126"/>
    </row>
    <row r="250" spans="1:32" ht="47.25">
      <c r="A250" s="42"/>
      <c r="B250" s="90" t="s">
        <v>443</v>
      </c>
      <c r="C250" s="87" t="s">
        <v>49</v>
      </c>
      <c r="D250" s="87" t="s">
        <v>538</v>
      </c>
      <c r="E250" s="87" t="s">
        <v>514</v>
      </c>
      <c r="F250" s="87" t="s">
        <v>523</v>
      </c>
      <c r="G250" s="87"/>
      <c r="H250" s="87"/>
      <c r="I250" s="87"/>
      <c r="J250" s="91"/>
      <c r="K250" s="115"/>
      <c r="L250" s="120">
        <f>L251</f>
        <v>46000</v>
      </c>
      <c r="M250" s="120"/>
      <c r="N250" s="120"/>
      <c r="O250" s="120"/>
      <c r="P250" s="200"/>
      <c r="Q250" s="200"/>
      <c r="R250" s="200"/>
      <c r="S250" s="126"/>
      <c r="T250" s="126"/>
      <c r="U250" s="201"/>
      <c r="V250" s="138"/>
      <c r="W250" s="126"/>
      <c r="X250" s="126"/>
      <c r="Y250" s="126"/>
      <c r="Z250" s="126"/>
      <c r="AA250" s="126"/>
      <c r="AB250" s="126"/>
      <c r="AC250" s="126"/>
      <c r="AD250" s="126"/>
      <c r="AE250" s="126"/>
      <c r="AF250" s="126"/>
    </row>
    <row r="251" spans="1:32" ht="47.25">
      <c r="A251" s="42"/>
      <c r="B251" s="90" t="s">
        <v>444</v>
      </c>
      <c r="C251" s="87" t="s">
        <v>49</v>
      </c>
      <c r="D251" s="87" t="s">
        <v>538</v>
      </c>
      <c r="E251" s="87" t="s">
        <v>514</v>
      </c>
      <c r="F251" s="87" t="s">
        <v>523</v>
      </c>
      <c r="G251" s="87" t="s">
        <v>412</v>
      </c>
      <c r="H251" s="87"/>
      <c r="I251" s="87"/>
      <c r="J251" s="91"/>
      <c r="K251" s="115"/>
      <c r="L251" s="120">
        <f>L252</f>
        <v>46000</v>
      </c>
      <c r="M251" s="120"/>
      <c r="N251" s="120"/>
      <c r="O251" s="120"/>
      <c r="P251" s="200"/>
      <c r="Q251" s="200"/>
      <c r="R251" s="200"/>
      <c r="S251" s="126"/>
      <c r="T251" s="126"/>
      <c r="U251" s="201"/>
      <c r="V251" s="138"/>
      <c r="W251" s="126"/>
      <c r="X251" s="126"/>
      <c r="Y251" s="126"/>
      <c r="Z251" s="126"/>
      <c r="AA251" s="126"/>
      <c r="AB251" s="126"/>
      <c r="AC251" s="126"/>
      <c r="AD251" s="126"/>
      <c r="AE251" s="126"/>
      <c r="AF251" s="126"/>
    </row>
    <row r="252" spans="1:32" ht="31.5">
      <c r="A252" s="42"/>
      <c r="B252" s="90" t="s">
        <v>445</v>
      </c>
      <c r="C252" s="87" t="s">
        <v>49</v>
      </c>
      <c r="D252" s="87" t="s">
        <v>538</v>
      </c>
      <c r="E252" s="87" t="s">
        <v>514</v>
      </c>
      <c r="F252" s="87" t="s">
        <v>523</v>
      </c>
      <c r="G252" s="87" t="s">
        <v>412</v>
      </c>
      <c r="H252" s="87" t="s">
        <v>507</v>
      </c>
      <c r="I252" s="87"/>
      <c r="J252" s="91"/>
      <c r="K252" s="115"/>
      <c r="L252" s="120">
        <f>L253</f>
        <v>46000</v>
      </c>
      <c r="M252" s="120"/>
      <c r="N252" s="120"/>
      <c r="O252" s="120"/>
      <c r="P252" s="200"/>
      <c r="Q252" s="200"/>
      <c r="R252" s="200"/>
      <c r="S252" s="126"/>
      <c r="T252" s="126"/>
      <c r="U252" s="201"/>
      <c r="V252" s="138"/>
      <c r="W252" s="126"/>
      <c r="X252" s="126"/>
      <c r="Y252" s="126"/>
      <c r="Z252" s="126"/>
      <c r="AA252" s="126"/>
      <c r="AB252" s="126"/>
      <c r="AC252" s="126"/>
      <c r="AD252" s="126"/>
      <c r="AE252" s="126"/>
      <c r="AF252" s="126"/>
    </row>
    <row r="253" spans="1:32" ht="31.5">
      <c r="A253" s="42"/>
      <c r="B253" s="93" t="s">
        <v>450</v>
      </c>
      <c r="C253" s="87" t="s">
        <v>49</v>
      </c>
      <c r="D253" s="87" t="s">
        <v>538</v>
      </c>
      <c r="E253" s="87" t="s">
        <v>514</v>
      </c>
      <c r="F253" s="87" t="s">
        <v>523</v>
      </c>
      <c r="G253" s="87" t="s">
        <v>412</v>
      </c>
      <c r="H253" s="87" t="s">
        <v>507</v>
      </c>
      <c r="I253" s="87" t="s">
        <v>451</v>
      </c>
      <c r="J253" s="91" t="s">
        <v>535</v>
      </c>
      <c r="K253" s="115"/>
      <c r="L253" s="120">
        <f>P253+Q253+V253+W253+X253</f>
        <v>46000</v>
      </c>
      <c r="M253" s="120"/>
      <c r="N253" s="120"/>
      <c r="O253" s="120"/>
      <c r="P253" s="200"/>
      <c r="Q253" s="200"/>
      <c r="R253" s="200"/>
      <c r="S253" s="126"/>
      <c r="T253" s="126"/>
      <c r="U253" s="201"/>
      <c r="V253" s="138"/>
      <c r="W253" s="126"/>
      <c r="X253" s="126">
        <v>46000</v>
      </c>
      <c r="Y253" s="126"/>
      <c r="Z253" s="126"/>
      <c r="AA253" s="126"/>
      <c r="AB253" s="126"/>
      <c r="AC253" s="126"/>
      <c r="AD253" s="126"/>
      <c r="AE253" s="126"/>
      <c r="AF253" s="126"/>
    </row>
    <row r="254" spans="1:32" ht="47.25">
      <c r="A254" s="218">
        <v>12</v>
      </c>
      <c r="B254" s="223" t="s">
        <v>50</v>
      </c>
      <c r="C254" s="220">
        <v>945</v>
      </c>
      <c r="D254" s="220"/>
      <c r="E254" s="220"/>
      <c r="F254" s="221"/>
      <c r="G254" s="220"/>
      <c r="H254" s="220"/>
      <c r="I254" s="220"/>
      <c r="J254" s="220"/>
      <c r="K254" s="222"/>
      <c r="L254" s="224">
        <f>L255+L265</f>
        <v>4114433</v>
      </c>
      <c r="M254" s="120"/>
      <c r="N254" s="120"/>
      <c r="O254" s="120"/>
      <c r="P254" s="200"/>
      <c r="Q254" s="200"/>
      <c r="R254" s="200"/>
      <c r="S254" s="126"/>
      <c r="T254" s="126"/>
      <c r="U254" s="201"/>
      <c r="V254" s="138"/>
      <c r="W254" s="126"/>
      <c r="X254" s="126"/>
      <c r="Y254" s="126"/>
      <c r="Z254" s="126"/>
      <c r="AA254" s="126"/>
      <c r="AB254" s="126"/>
      <c r="AC254" s="126"/>
      <c r="AD254" s="126"/>
      <c r="AE254" s="126"/>
      <c r="AF254" s="126"/>
    </row>
    <row r="255" spans="1:32" ht="47.25">
      <c r="A255" s="42"/>
      <c r="B255" s="92" t="s">
        <v>443</v>
      </c>
      <c r="C255" s="87" t="s">
        <v>51</v>
      </c>
      <c r="D255" s="87" t="s">
        <v>525</v>
      </c>
      <c r="E255" s="87" t="s">
        <v>507</v>
      </c>
      <c r="F255" s="87" t="s">
        <v>541</v>
      </c>
      <c r="G255" s="87"/>
      <c r="H255" s="87"/>
      <c r="I255" s="87" t="s">
        <v>509</v>
      </c>
      <c r="J255" s="87" t="s">
        <v>510</v>
      </c>
      <c r="K255" s="115"/>
      <c r="L255" s="120">
        <f>L256+L259</f>
        <v>4009433</v>
      </c>
      <c r="M255" s="120"/>
      <c r="N255" s="120"/>
      <c r="O255" s="120"/>
      <c r="P255" s="200"/>
      <c r="Q255" s="200"/>
      <c r="R255" s="200"/>
      <c r="S255" s="126"/>
      <c r="T255" s="126"/>
      <c r="U255" s="201"/>
      <c r="V255" s="138"/>
      <c r="W255" s="126"/>
      <c r="X255" s="126"/>
      <c r="Y255" s="126"/>
      <c r="Z255" s="126"/>
      <c r="AA255" s="126"/>
      <c r="AB255" s="126"/>
      <c r="AC255" s="126"/>
      <c r="AD255" s="126"/>
      <c r="AE255" s="126"/>
      <c r="AF255" s="126"/>
    </row>
    <row r="256" spans="1:32" ht="47.25">
      <c r="A256" s="42"/>
      <c r="B256" s="90" t="s">
        <v>444</v>
      </c>
      <c r="C256" s="87" t="s">
        <v>51</v>
      </c>
      <c r="D256" s="87" t="s">
        <v>525</v>
      </c>
      <c r="E256" s="87" t="s">
        <v>507</v>
      </c>
      <c r="F256" s="87" t="s">
        <v>541</v>
      </c>
      <c r="G256" s="87"/>
      <c r="H256" s="87"/>
      <c r="I256" s="87"/>
      <c r="J256" s="87"/>
      <c r="K256" s="115"/>
      <c r="L256" s="120">
        <f>L257</f>
        <v>0</v>
      </c>
      <c r="M256" s="120"/>
      <c r="N256" s="120"/>
      <c r="O256" s="120"/>
      <c r="P256" s="200"/>
      <c r="Q256" s="200"/>
      <c r="R256" s="200"/>
      <c r="S256" s="126"/>
      <c r="T256" s="126"/>
      <c r="U256" s="201"/>
      <c r="V256" s="138"/>
      <c r="W256" s="126"/>
      <c r="X256" s="126"/>
      <c r="Y256" s="126"/>
      <c r="Z256" s="126"/>
      <c r="AA256" s="126"/>
      <c r="AB256" s="126"/>
      <c r="AC256" s="126"/>
      <c r="AD256" s="126"/>
      <c r="AE256" s="126"/>
      <c r="AF256" s="126"/>
    </row>
    <row r="257" spans="1:32" ht="31.5">
      <c r="A257" s="42"/>
      <c r="B257" s="92" t="s">
        <v>445</v>
      </c>
      <c r="C257" s="87" t="s">
        <v>51</v>
      </c>
      <c r="D257" s="87" t="s">
        <v>525</v>
      </c>
      <c r="E257" s="87" t="s">
        <v>507</v>
      </c>
      <c r="F257" s="87" t="s">
        <v>541</v>
      </c>
      <c r="G257" s="87" t="s">
        <v>412</v>
      </c>
      <c r="H257" s="87"/>
      <c r="I257" s="87"/>
      <c r="J257" s="87"/>
      <c r="K257" s="115"/>
      <c r="L257" s="120">
        <f>L258</f>
        <v>0</v>
      </c>
      <c r="M257" s="120"/>
      <c r="N257" s="120"/>
      <c r="O257" s="120"/>
      <c r="P257" s="200"/>
      <c r="Q257" s="200"/>
      <c r="R257" s="200"/>
      <c r="S257" s="126"/>
      <c r="T257" s="126"/>
      <c r="U257" s="201"/>
      <c r="V257" s="138"/>
      <c r="W257" s="126"/>
      <c r="X257" s="126"/>
      <c r="Y257" s="126"/>
      <c r="Z257" s="126"/>
      <c r="AA257" s="126"/>
      <c r="AB257" s="126"/>
      <c r="AC257" s="126"/>
      <c r="AD257" s="126"/>
      <c r="AE257" s="126"/>
      <c r="AF257" s="126"/>
    </row>
    <row r="258" spans="1:32" ht="47.25">
      <c r="A258" s="42"/>
      <c r="B258" s="92" t="s">
        <v>446</v>
      </c>
      <c r="C258" s="87" t="s">
        <v>51</v>
      </c>
      <c r="D258" s="87" t="s">
        <v>525</v>
      </c>
      <c r="E258" s="87" t="s">
        <v>507</v>
      </c>
      <c r="F258" s="87" t="s">
        <v>541</v>
      </c>
      <c r="G258" s="87" t="s">
        <v>412</v>
      </c>
      <c r="H258" s="87" t="s">
        <v>507</v>
      </c>
      <c r="I258" s="87" t="s">
        <v>432</v>
      </c>
      <c r="J258" s="87" t="s">
        <v>39</v>
      </c>
      <c r="K258" s="115"/>
      <c r="L258" s="120">
        <f>P258+Q258+V258+W258+X258</f>
        <v>0</v>
      </c>
      <c r="M258" s="120"/>
      <c r="N258" s="120"/>
      <c r="O258" s="120"/>
      <c r="P258" s="200"/>
      <c r="Q258" s="200"/>
      <c r="R258" s="200"/>
      <c r="S258" s="126"/>
      <c r="T258" s="126"/>
      <c r="U258" s="201"/>
      <c r="V258" s="138"/>
      <c r="W258" s="126"/>
      <c r="X258" s="126"/>
      <c r="Y258" s="126"/>
      <c r="Z258" s="126"/>
      <c r="AA258" s="126"/>
      <c r="AB258" s="126"/>
      <c r="AC258" s="126"/>
      <c r="AD258" s="126"/>
      <c r="AE258" s="126"/>
      <c r="AF258" s="126"/>
    </row>
    <row r="259" spans="1:32" ht="47.25">
      <c r="A259" s="42"/>
      <c r="B259" s="90" t="s">
        <v>443</v>
      </c>
      <c r="C259" s="87" t="s">
        <v>51</v>
      </c>
      <c r="D259" s="87" t="s">
        <v>525</v>
      </c>
      <c r="E259" s="87" t="s">
        <v>507</v>
      </c>
      <c r="F259" s="87" t="s">
        <v>541</v>
      </c>
      <c r="G259" s="87"/>
      <c r="H259" s="87"/>
      <c r="I259" s="87"/>
      <c r="J259" s="91"/>
      <c r="K259" s="116"/>
      <c r="L259" s="120">
        <f>L260</f>
        <v>4009433</v>
      </c>
      <c r="M259" s="120"/>
      <c r="N259" s="120"/>
      <c r="O259" s="120"/>
      <c r="P259" s="200"/>
      <c r="Q259" s="200"/>
      <c r="R259" s="200"/>
      <c r="S259" s="126"/>
      <c r="T259" s="126"/>
      <c r="U259" s="201"/>
      <c r="V259" s="138"/>
      <c r="W259" s="126"/>
      <c r="X259" s="126"/>
      <c r="Y259" s="126"/>
      <c r="Z259" s="126"/>
      <c r="AA259" s="126"/>
      <c r="AB259" s="126"/>
      <c r="AC259" s="126"/>
      <c r="AD259" s="126"/>
      <c r="AE259" s="126"/>
      <c r="AF259" s="126"/>
    </row>
    <row r="260" spans="1:32" ht="47.25">
      <c r="A260" s="42"/>
      <c r="B260" s="90" t="s">
        <v>444</v>
      </c>
      <c r="C260" s="87" t="s">
        <v>51</v>
      </c>
      <c r="D260" s="87" t="s">
        <v>525</v>
      </c>
      <c r="E260" s="87" t="s">
        <v>507</v>
      </c>
      <c r="F260" s="87" t="s">
        <v>541</v>
      </c>
      <c r="G260" s="87" t="s">
        <v>412</v>
      </c>
      <c r="H260" s="87"/>
      <c r="I260" s="87"/>
      <c r="J260" s="91"/>
      <c r="K260" s="115"/>
      <c r="L260" s="120">
        <f>L261</f>
        <v>4009433</v>
      </c>
      <c r="M260" s="120"/>
      <c r="N260" s="120"/>
      <c r="O260" s="120"/>
      <c r="P260" s="200"/>
      <c r="Q260" s="200"/>
      <c r="R260" s="200"/>
      <c r="S260" s="126"/>
      <c r="T260" s="126"/>
      <c r="U260" s="201"/>
      <c r="V260" s="138"/>
      <c r="W260" s="126"/>
      <c r="X260" s="126"/>
      <c r="Y260" s="126"/>
      <c r="Z260" s="126"/>
      <c r="AA260" s="126"/>
      <c r="AB260" s="126"/>
      <c r="AC260" s="126"/>
      <c r="AD260" s="126"/>
      <c r="AE260" s="126"/>
      <c r="AF260" s="126"/>
    </row>
    <row r="261" spans="1:32" ht="31.5">
      <c r="A261" s="42"/>
      <c r="B261" s="90" t="s">
        <v>445</v>
      </c>
      <c r="C261" s="87" t="s">
        <v>51</v>
      </c>
      <c r="D261" s="87" t="s">
        <v>525</v>
      </c>
      <c r="E261" s="87" t="s">
        <v>507</v>
      </c>
      <c r="F261" s="87" t="s">
        <v>541</v>
      </c>
      <c r="G261" s="87" t="s">
        <v>412</v>
      </c>
      <c r="H261" s="87" t="s">
        <v>507</v>
      </c>
      <c r="I261" s="87"/>
      <c r="J261" s="91"/>
      <c r="K261" s="115"/>
      <c r="L261" s="120">
        <f>L262+L263+L264</f>
        <v>4009433</v>
      </c>
      <c r="M261" s="120"/>
      <c r="N261" s="120"/>
      <c r="O261" s="120"/>
      <c r="P261" s="200"/>
      <c r="Q261" s="200"/>
      <c r="R261" s="200"/>
      <c r="S261" s="126"/>
      <c r="T261" s="126"/>
      <c r="U261" s="201"/>
      <c r="V261" s="138"/>
      <c r="W261" s="126"/>
      <c r="X261" s="126"/>
      <c r="Y261" s="126"/>
      <c r="Z261" s="126"/>
      <c r="AA261" s="126"/>
      <c r="AB261" s="126"/>
      <c r="AC261" s="126"/>
      <c r="AD261" s="126"/>
      <c r="AE261" s="126"/>
      <c r="AF261" s="126"/>
    </row>
    <row r="262" spans="1:32" ht="94.5">
      <c r="A262" s="42"/>
      <c r="B262" s="90" t="s">
        <v>954</v>
      </c>
      <c r="C262" s="87" t="s">
        <v>51</v>
      </c>
      <c r="D262" s="87" t="s">
        <v>525</v>
      </c>
      <c r="E262" s="87" t="s">
        <v>507</v>
      </c>
      <c r="F262" s="87" t="s">
        <v>541</v>
      </c>
      <c r="G262" s="87" t="s">
        <v>412</v>
      </c>
      <c r="H262" s="87" t="s">
        <v>507</v>
      </c>
      <c r="I262" s="87" t="s">
        <v>434</v>
      </c>
      <c r="J262" s="91" t="s">
        <v>162</v>
      </c>
      <c r="K262" s="115"/>
      <c r="L262" s="120">
        <f>Q262+U262</f>
        <v>2998974</v>
      </c>
      <c r="M262" s="120"/>
      <c r="N262" s="120"/>
      <c r="O262" s="120"/>
      <c r="P262" s="200"/>
      <c r="Q262" s="200"/>
      <c r="R262" s="200"/>
      <c r="S262" s="126"/>
      <c r="T262" s="126"/>
      <c r="U262" s="201">
        <v>2998974</v>
      </c>
      <c r="V262" s="138">
        <v>0</v>
      </c>
      <c r="W262" s="126"/>
      <c r="X262" s="126"/>
      <c r="Y262" s="126"/>
      <c r="Z262" s="126"/>
      <c r="AA262" s="126"/>
      <c r="AB262" s="126"/>
      <c r="AC262" s="126"/>
      <c r="AD262" s="126"/>
      <c r="AE262" s="126"/>
      <c r="AF262" s="126"/>
    </row>
    <row r="263" spans="1:32" ht="63">
      <c r="A263" s="42"/>
      <c r="B263" s="90" t="s">
        <v>447</v>
      </c>
      <c r="C263" s="87" t="s">
        <v>51</v>
      </c>
      <c r="D263" s="87" t="s">
        <v>525</v>
      </c>
      <c r="E263" s="87" t="s">
        <v>507</v>
      </c>
      <c r="F263" s="87" t="s">
        <v>541</v>
      </c>
      <c r="G263" s="87" t="s">
        <v>412</v>
      </c>
      <c r="H263" s="87" t="s">
        <v>507</v>
      </c>
      <c r="I263" s="87" t="s">
        <v>434</v>
      </c>
      <c r="J263" s="91" t="s">
        <v>555</v>
      </c>
      <c r="K263" s="115"/>
      <c r="L263" s="120">
        <f>Q263+U263+O263</f>
        <v>1010459</v>
      </c>
      <c r="M263" s="120"/>
      <c r="N263" s="120"/>
      <c r="O263" s="120">
        <v>273840</v>
      </c>
      <c r="P263" s="200"/>
      <c r="Q263" s="200">
        <v>616660</v>
      </c>
      <c r="R263" s="200"/>
      <c r="S263" s="126"/>
      <c r="T263" s="126"/>
      <c r="U263" s="201">
        <v>119959</v>
      </c>
      <c r="V263" s="138">
        <v>0</v>
      </c>
      <c r="W263" s="126"/>
      <c r="X263" s="126"/>
      <c r="Y263" s="126"/>
      <c r="Z263" s="126"/>
      <c r="AA263" s="126"/>
      <c r="AB263" s="126"/>
      <c r="AC263" s="126"/>
      <c r="AD263" s="126"/>
      <c r="AE263" s="126"/>
      <c r="AF263" s="126"/>
    </row>
    <row r="264" spans="1:32" ht="63">
      <c r="A264" s="42"/>
      <c r="B264" s="90" t="s">
        <v>449</v>
      </c>
      <c r="C264" s="87" t="s">
        <v>51</v>
      </c>
      <c r="D264" s="87" t="s">
        <v>525</v>
      </c>
      <c r="E264" s="87" t="s">
        <v>507</v>
      </c>
      <c r="F264" s="87" t="s">
        <v>541</v>
      </c>
      <c r="G264" s="87" t="s">
        <v>412</v>
      </c>
      <c r="H264" s="87" t="s">
        <v>507</v>
      </c>
      <c r="I264" s="87" t="s">
        <v>434</v>
      </c>
      <c r="J264" s="91" t="s">
        <v>448</v>
      </c>
      <c r="K264" s="115"/>
      <c r="L264" s="120">
        <f>P264+Q264+V264+W264+X264</f>
        <v>0</v>
      </c>
      <c r="M264" s="120"/>
      <c r="N264" s="120"/>
      <c r="O264" s="120"/>
      <c r="P264" s="200"/>
      <c r="Q264" s="200"/>
      <c r="R264" s="200"/>
      <c r="S264" s="126"/>
      <c r="T264" s="126"/>
      <c r="U264" s="201"/>
      <c r="V264" s="138"/>
      <c r="W264" s="126"/>
      <c r="X264" s="126"/>
      <c r="Y264" s="126"/>
      <c r="Z264" s="126"/>
      <c r="AA264" s="126"/>
      <c r="AB264" s="126"/>
      <c r="AC264" s="126"/>
      <c r="AD264" s="126"/>
      <c r="AE264" s="126"/>
      <c r="AF264" s="126"/>
    </row>
    <row r="265" spans="1:32" ht="47.25">
      <c r="A265" s="42"/>
      <c r="B265" s="90" t="s">
        <v>443</v>
      </c>
      <c r="C265" s="87" t="s">
        <v>51</v>
      </c>
      <c r="D265" s="87" t="s">
        <v>538</v>
      </c>
      <c r="E265" s="87" t="s">
        <v>514</v>
      </c>
      <c r="F265" s="87" t="s">
        <v>523</v>
      </c>
      <c r="G265" s="87"/>
      <c r="H265" s="87"/>
      <c r="I265" s="87"/>
      <c r="J265" s="91"/>
      <c r="K265" s="115"/>
      <c r="L265" s="120">
        <f>L266</f>
        <v>105000</v>
      </c>
      <c r="M265" s="120"/>
      <c r="N265" s="120"/>
      <c r="O265" s="120"/>
      <c r="P265" s="200"/>
      <c r="Q265" s="200"/>
      <c r="R265" s="200"/>
      <c r="S265" s="126"/>
      <c r="T265" s="126"/>
      <c r="U265" s="201"/>
      <c r="V265" s="138"/>
      <c r="W265" s="126"/>
      <c r="X265" s="126"/>
      <c r="Y265" s="126"/>
      <c r="Z265" s="126"/>
      <c r="AA265" s="126"/>
      <c r="AB265" s="126"/>
      <c r="AC265" s="126"/>
      <c r="AD265" s="126"/>
      <c r="AE265" s="126"/>
      <c r="AF265" s="126"/>
    </row>
    <row r="266" spans="1:32" ht="47.25">
      <c r="A266" s="42"/>
      <c r="B266" s="90" t="s">
        <v>444</v>
      </c>
      <c r="C266" s="87" t="s">
        <v>51</v>
      </c>
      <c r="D266" s="87" t="s">
        <v>538</v>
      </c>
      <c r="E266" s="87" t="s">
        <v>514</v>
      </c>
      <c r="F266" s="87" t="s">
        <v>523</v>
      </c>
      <c r="G266" s="87" t="s">
        <v>412</v>
      </c>
      <c r="H266" s="87"/>
      <c r="I266" s="87"/>
      <c r="J266" s="91"/>
      <c r="K266" s="115"/>
      <c r="L266" s="120">
        <f>L267</f>
        <v>105000</v>
      </c>
      <c r="M266" s="120"/>
      <c r="N266" s="120"/>
      <c r="O266" s="120"/>
      <c r="P266" s="200"/>
      <c r="Q266" s="200"/>
      <c r="R266" s="200"/>
      <c r="S266" s="126"/>
      <c r="T266" s="126"/>
      <c r="U266" s="201"/>
      <c r="V266" s="138"/>
      <c r="W266" s="126"/>
      <c r="X266" s="126"/>
      <c r="Y266" s="126"/>
      <c r="Z266" s="126"/>
      <c r="AA266" s="126"/>
      <c r="AB266" s="126"/>
      <c r="AC266" s="126"/>
      <c r="AD266" s="126"/>
      <c r="AE266" s="126"/>
      <c r="AF266" s="126"/>
    </row>
    <row r="267" spans="1:32" ht="31.5">
      <c r="A267" s="42"/>
      <c r="B267" s="90" t="s">
        <v>445</v>
      </c>
      <c r="C267" s="87" t="s">
        <v>51</v>
      </c>
      <c r="D267" s="87" t="s">
        <v>538</v>
      </c>
      <c r="E267" s="87" t="s">
        <v>514</v>
      </c>
      <c r="F267" s="87" t="s">
        <v>523</v>
      </c>
      <c r="G267" s="87" t="s">
        <v>412</v>
      </c>
      <c r="H267" s="87" t="s">
        <v>507</v>
      </c>
      <c r="I267" s="87"/>
      <c r="J267" s="91"/>
      <c r="K267" s="116"/>
      <c r="L267" s="120">
        <f>L268</f>
        <v>105000</v>
      </c>
      <c r="M267" s="120"/>
      <c r="N267" s="120"/>
      <c r="O267" s="120"/>
      <c r="P267" s="200"/>
      <c r="Q267" s="200"/>
      <c r="R267" s="200"/>
      <c r="S267" s="126"/>
      <c r="T267" s="126"/>
      <c r="U267" s="201"/>
      <c r="V267" s="138"/>
      <c r="W267" s="126"/>
      <c r="X267" s="126"/>
      <c r="Y267" s="126"/>
      <c r="Z267" s="126"/>
      <c r="AA267" s="126"/>
      <c r="AB267" s="126"/>
      <c r="AC267" s="126"/>
      <c r="AD267" s="126"/>
      <c r="AE267" s="126"/>
      <c r="AF267" s="126"/>
    </row>
    <row r="268" spans="1:32" ht="31.5">
      <c r="A268" s="42"/>
      <c r="B268" s="90" t="s">
        <v>450</v>
      </c>
      <c r="C268" s="87" t="s">
        <v>51</v>
      </c>
      <c r="D268" s="87" t="s">
        <v>538</v>
      </c>
      <c r="E268" s="87" t="s">
        <v>514</v>
      </c>
      <c r="F268" s="87" t="s">
        <v>523</v>
      </c>
      <c r="G268" s="87" t="s">
        <v>412</v>
      </c>
      <c r="H268" s="87" t="s">
        <v>507</v>
      </c>
      <c r="I268" s="87" t="s">
        <v>451</v>
      </c>
      <c r="J268" s="91" t="s">
        <v>535</v>
      </c>
      <c r="K268" s="115"/>
      <c r="L268" s="120">
        <f>P268+Q268+V268+W268+X268</f>
        <v>105000</v>
      </c>
      <c r="M268" s="120"/>
      <c r="N268" s="120"/>
      <c r="O268" s="120"/>
      <c r="P268" s="200"/>
      <c r="Q268" s="200"/>
      <c r="R268" s="200"/>
      <c r="S268" s="126"/>
      <c r="T268" s="126"/>
      <c r="U268" s="201"/>
      <c r="V268" s="138"/>
      <c r="W268" s="126"/>
      <c r="X268" s="126">
        <v>105000</v>
      </c>
      <c r="Y268" s="126"/>
      <c r="Z268" s="126"/>
      <c r="AA268" s="126"/>
      <c r="AB268" s="126"/>
      <c r="AC268" s="126"/>
      <c r="AD268" s="126"/>
      <c r="AE268" s="126"/>
      <c r="AF268" s="126"/>
    </row>
    <row r="269" spans="1:32" ht="47.25">
      <c r="A269" s="218">
        <v>13</v>
      </c>
      <c r="B269" s="219" t="s">
        <v>52</v>
      </c>
      <c r="C269" s="220">
        <v>946</v>
      </c>
      <c r="D269" s="220"/>
      <c r="E269" s="220"/>
      <c r="F269" s="221"/>
      <c r="G269" s="220"/>
      <c r="H269" s="220"/>
      <c r="I269" s="220"/>
      <c r="J269" s="220"/>
      <c r="K269" s="222"/>
      <c r="L269" s="224">
        <f>L270+L280</f>
        <v>2991233</v>
      </c>
      <c r="M269" s="120"/>
      <c r="N269" s="120"/>
      <c r="O269" s="120"/>
      <c r="P269" s="200"/>
      <c r="Q269" s="200"/>
      <c r="R269" s="200"/>
      <c r="S269" s="126"/>
      <c r="T269" s="126"/>
      <c r="U269" s="201"/>
      <c r="V269" s="138"/>
      <c r="W269" s="126"/>
      <c r="X269" s="126"/>
      <c r="Y269" s="126"/>
      <c r="Z269" s="126"/>
      <c r="AA269" s="126"/>
      <c r="AB269" s="126"/>
      <c r="AC269" s="126"/>
      <c r="AD269" s="126"/>
      <c r="AE269" s="126"/>
      <c r="AF269" s="126"/>
    </row>
    <row r="270" spans="1:32" ht="47.25">
      <c r="A270" s="42"/>
      <c r="B270" s="92" t="s">
        <v>443</v>
      </c>
      <c r="C270" s="87" t="s">
        <v>53</v>
      </c>
      <c r="D270" s="87" t="s">
        <v>525</v>
      </c>
      <c r="E270" s="87" t="s">
        <v>507</v>
      </c>
      <c r="F270" s="87" t="s">
        <v>541</v>
      </c>
      <c r="G270" s="87"/>
      <c r="H270" s="87"/>
      <c r="I270" s="87" t="s">
        <v>509</v>
      </c>
      <c r="J270" s="87" t="s">
        <v>510</v>
      </c>
      <c r="K270" s="115"/>
      <c r="L270" s="120">
        <f>L271+L274</f>
        <v>2951033</v>
      </c>
      <c r="M270" s="120"/>
      <c r="N270" s="120"/>
      <c r="O270" s="120"/>
      <c r="P270" s="200"/>
      <c r="Q270" s="200"/>
      <c r="R270" s="200"/>
      <c r="S270" s="126"/>
      <c r="T270" s="126"/>
      <c r="U270" s="201"/>
      <c r="V270" s="138"/>
      <c r="W270" s="126"/>
      <c r="X270" s="126"/>
      <c r="Y270" s="126"/>
      <c r="Z270" s="126"/>
      <c r="AA270" s="126"/>
      <c r="AB270" s="126"/>
      <c r="AC270" s="126"/>
      <c r="AD270" s="126"/>
      <c r="AE270" s="126"/>
      <c r="AF270" s="126"/>
    </row>
    <row r="271" spans="1:32" ht="47.25">
      <c r="A271" s="42"/>
      <c r="B271" s="90" t="s">
        <v>444</v>
      </c>
      <c r="C271" s="87" t="s">
        <v>53</v>
      </c>
      <c r="D271" s="87" t="s">
        <v>525</v>
      </c>
      <c r="E271" s="87" t="s">
        <v>507</v>
      </c>
      <c r="F271" s="87" t="s">
        <v>541</v>
      </c>
      <c r="G271" s="87"/>
      <c r="H271" s="87"/>
      <c r="I271" s="87"/>
      <c r="J271" s="87"/>
      <c r="K271" s="115"/>
      <c r="L271" s="120">
        <f>L272</f>
        <v>0</v>
      </c>
      <c r="M271" s="120"/>
      <c r="N271" s="120"/>
      <c r="O271" s="120"/>
      <c r="P271" s="200"/>
      <c r="Q271" s="200"/>
      <c r="R271" s="200"/>
      <c r="S271" s="126"/>
      <c r="T271" s="126"/>
      <c r="U271" s="201"/>
      <c r="V271" s="138"/>
      <c r="W271" s="126"/>
      <c r="X271" s="126"/>
      <c r="Y271" s="126"/>
      <c r="Z271" s="126"/>
      <c r="AA271" s="126"/>
      <c r="AB271" s="126"/>
      <c r="AC271" s="126"/>
      <c r="AD271" s="126"/>
      <c r="AE271" s="126"/>
      <c r="AF271" s="126"/>
    </row>
    <row r="272" spans="1:32" ht="31.5">
      <c r="A272" s="42"/>
      <c r="B272" s="92" t="s">
        <v>445</v>
      </c>
      <c r="C272" s="87" t="s">
        <v>53</v>
      </c>
      <c r="D272" s="87" t="s">
        <v>525</v>
      </c>
      <c r="E272" s="87" t="s">
        <v>507</v>
      </c>
      <c r="F272" s="87" t="s">
        <v>541</v>
      </c>
      <c r="G272" s="87" t="s">
        <v>412</v>
      </c>
      <c r="H272" s="87"/>
      <c r="I272" s="87"/>
      <c r="J272" s="87"/>
      <c r="K272" s="115"/>
      <c r="L272" s="120">
        <f>L273</f>
        <v>0</v>
      </c>
      <c r="M272" s="120"/>
      <c r="N272" s="120"/>
      <c r="O272" s="120"/>
      <c r="P272" s="200"/>
      <c r="Q272" s="200"/>
      <c r="R272" s="200"/>
      <c r="S272" s="126"/>
      <c r="T272" s="126"/>
      <c r="U272" s="201"/>
      <c r="V272" s="138"/>
      <c r="W272" s="126"/>
      <c r="X272" s="126"/>
      <c r="Y272" s="126"/>
      <c r="Z272" s="126"/>
      <c r="AA272" s="126"/>
      <c r="AB272" s="126"/>
      <c r="AC272" s="126"/>
      <c r="AD272" s="126"/>
      <c r="AE272" s="126"/>
      <c r="AF272" s="126"/>
    </row>
    <row r="273" spans="1:32" ht="47.25">
      <c r="A273" s="42"/>
      <c r="B273" s="92" t="s">
        <v>446</v>
      </c>
      <c r="C273" s="87" t="s">
        <v>53</v>
      </c>
      <c r="D273" s="87" t="s">
        <v>525</v>
      </c>
      <c r="E273" s="87" t="s">
        <v>507</v>
      </c>
      <c r="F273" s="87" t="s">
        <v>541</v>
      </c>
      <c r="G273" s="87" t="s">
        <v>412</v>
      </c>
      <c r="H273" s="87" t="s">
        <v>507</v>
      </c>
      <c r="I273" s="87" t="s">
        <v>432</v>
      </c>
      <c r="J273" s="87" t="s">
        <v>39</v>
      </c>
      <c r="K273" s="115"/>
      <c r="L273" s="120">
        <f>P273+Q273+V273+W273+X273</f>
        <v>0</v>
      </c>
      <c r="M273" s="120"/>
      <c r="N273" s="120"/>
      <c r="O273" s="120"/>
      <c r="P273" s="200"/>
      <c r="Q273" s="200"/>
      <c r="R273" s="200"/>
      <c r="S273" s="126"/>
      <c r="T273" s="126"/>
      <c r="U273" s="201"/>
      <c r="V273" s="138"/>
      <c r="W273" s="126"/>
      <c r="X273" s="126"/>
      <c r="Y273" s="126"/>
      <c r="Z273" s="126"/>
      <c r="AA273" s="126"/>
      <c r="AB273" s="126"/>
      <c r="AC273" s="126"/>
      <c r="AD273" s="126"/>
      <c r="AE273" s="126"/>
      <c r="AF273" s="126"/>
    </row>
    <row r="274" spans="1:32" ht="47.25">
      <c r="A274" s="42"/>
      <c r="B274" s="92" t="s">
        <v>443</v>
      </c>
      <c r="C274" s="87" t="s">
        <v>53</v>
      </c>
      <c r="D274" s="87" t="s">
        <v>525</v>
      </c>
      <c r="E274" s="87" t="s">
        <v>507</v>
      </c>
      <c r="F274" s="87" t="s">
        <v>541</v>
      </c>
      <c r="G274" s="87"/>
      <c r="H274" s="87"/>
      <c r="I274" s="87"/>
      <c r="J274" s="87"/>
      <c r="K274" s="115"/>
      <c r="L274" s="120">
        <f>L275</f>
        <v>2951033</v>
      </c>
      <c r="M274" s="120"/>
      <c r="N274" s="120"/>
      <c r="O274" s="120"/>
      <c r="P274" s="200"/>
      <c r="Q274" s="200"/>
      <c r="R274" s="200"/>
      <c r="S274" s="126"/>
      <c r="T274" s="126"/>
      <c r="U274" s="201"/>
      <c r="V274" s="138"/>
      <c r="W274" s="126"/>
      <c r="X274" s="126"/>
      <c r="Y274" s="126"/>
      <c r="Z274" s="126"/>
      <c r="AA274" s="126"/>
      <c r="AB274" s="126"/>
      <c r="AC274" s="126"/>
      <c r="AD274" s="126"/>
      <c r="AE274" s="126"/>
      <c r="AF274" s="126"/>
    </row>
    <row r="275" spans="1:32" ht="47.25">
      <c r="A275" s="42"/>
      <c r="B275" s="92" t="s">
        <v>444</v>
      </c>
      <c r="C275" s="87" t="s">
        <v>53</v>
      </c>
      <c r="D275" s="87" t="s">
        <v>525</v>
      </c>
      <c r="E275" s="87" t="s">
        <v>507</v>
      </c>
      <c r="F275" s="87" t="s">
        <v>541</v>
      </c>
      <c r="G275" s="87" t="s">
        <v>412</v>
      </c>
      <c r="H275" s="87"/>
      <c r="I275" s="87"/>
      <c r="J275" s="87"/>
      <c r="K275" s="115"/>
      <c r="L275" s="120">
        <f>L276</f>
        <v>2951033</v>
      </c>
      <c r="M275" s="120"/>
      <c r="N275" s="120"/>
      <c r="O275" s="120"/>
      <c r="P275" s="200"/>
      <c r="Q275" s="200"/>
      <c r="R275" s="200"/>
      <c r="S275" s="126"/>
      <c r="T275" s="126"/>
      <c r="U275" s="201"/>
      <c r="V275" s="138"/>
      <c r="W275" s="126"/>
      <c r="X275" s="126"/>
      <c r="Y275" s="126"/>
      <c r="Z275" s="126"/>
      <c r="AA275" s="126"/>
      <c r="AB275" s="126"/>
      <c r="AC275" s="126"/>
      <c r="AD275" s="126"/>
      <c r="AE275" s="126"/>
      <c r="AF275" s="126"/>
    </row>
    <row r="276" spans="1:32" ht="31.5">
      <c r="A276" s="42"/>
      <c r="B276" s="92" t="s">
        <v>445</v>
      </c>
      <c r="C276" s="87" t="s">
        <v>53</v>
      </c>
      <c r="D276" s="87" t="s">
        <v>525</v>
      </c>
      <c r="E276" s="87" t="s">
        <v>507</v>
      </c>
      <c r="F276" s="87" t="s">
        <v>541</v>
      </c>
      <c r="G276" s="87" t="s">
        <v>412</v>
      </c>
      <c r="H276" s="87" t="s">
        <v>507</v>
      </c>
      <c r="I276" s="87"/>
      <c r="J276" s="87"/>
      <c r="K276" s="115"/>
      <c r="L276" s="120">
        <f>L277+L278+L279</f>
        <v>2951033</v>
      </c>
      <c r="M276" s="120"/>
      <c r="N276" s="120"/>
      <c r="O276" s="120"/>
      <c r="P276" s="200"/>
      <c r="Q276" s="200"/>
      <c r="R276" s="200"/>
      <c r="S276" s="126"/>
      <c r="T276" s="126"/>
      <c r="U276" s="201"/>
      <c r="V276" s="138"/>
      <c r="W276" s="126"/>
      <c r="X276" s="126"/>
      <c r="Y276" s="126"/>
      <c r="Z276" s="126"/>
      <c r="AA276" s="126"/>
      <c r="AB276" s="126"/>
      <c r="AC276" s="126"/>
      <c r="AD276" s="126"/>
      <c r="AE276" s="126"/>
      <c r="AF276" s="126"/>
    </row>
    <row r="277" spans="1:32" ht="94.5">
      <c r="A277" s="42"/>
      <c r="B277" s="92" t="s">
        <v>954</v>
      </c>
      <c r="C277" s="87" t="s">
        <v>53</v>
      </c>
      <c r="D277" s="87" t="s">
        <v>525</v>
      </c>
      <c r="E277" s="87" t="s">
        <v>507</v>
      </c>
      <c r="F277" s="87" t="s">
        <v>541</v>
      </c>
      <c r="G277" s="87" t="s">
        <v>412</v>
      </c>
      <c r="H277" s="87" t="s">
        <v>507</v>
      </c>
      <c r="I277" s="87" t="s">
        <v>434</v>
      </c>
      <c r="J277" s="87" t="s">
        <v>162</v>
      </c>
      <c r="K277" s="115"/>
      <c r="L277" s="120">
        <f>Q277+U277</f>
        <v>2347164</v>
      </c>
      <c r="M277" s="120"/>
      <c r="N277" s="120"/>
      <c r="O277" s="120"/>
      <c r="P277" s="200"/>
      <c r="Q277" s="200"/>
      <c r="R277" s="200"/>
      <c r="S277" s="126"/>
      <c r="T277" s="126"/>
      <c r="U277" s="201">
        <v>2347164</v>
      </c>
      <c r="V277" s="138"/>
      <c r="W277" s="126"/>
      <c r="X277" s="126"/>
      <c r="Y277" s="126"/>
      <c r="Z277" s="126"/>
      <c r="AA277" s="126"/>
      <c r="AB277" s="126"/>
      <c r="AC277" s="126"/>
      <c r="AD277" s="126"/>
      <c r="AE277" s="126"/>
      <c r="AF277" s="126"/>
    </row>
    <row r="278" spans="1:32" ht="63">
      <c r="A278" s="42"/>
      <c r="B278" s="90" t="s">
        <v>447</v>
      </c>
      <c r="C278" s="87" t="s">
        <v>53</v>
      </c>
      <c r="D278" s="87" t="s">
        <v>525</v>
      </c>
      <c r="E278" s="87" t="s">
        <v>507</v>
      </c>
      <c r="F278" s="87" t="s">
        <v>541</v>
      </c>
      <c r="G278" s="87" t="s">
        <v>412</v>
      </c>
      <c r="H278" s="87" t="s">
        <v>507</v>
      </c>
      <c r="I278" s="87" t="s">
        <v>434</v>
      </c>
      <c r="J278" s="91" t="s">
        <v>555</v>
      </c>
      <c r="K278" s="116"/>
      <c r="L278" s="120">
        <f>Q278+U278+O278</f>
        <v>603261</v>
      </c>
      <c r="M278" s="120"/>
      <c r="N278" s="120"/>
      <c r="O278" s="120">
        <v>244500</v>
      </c>
      <c r="P278" s="200"/>
      <c r="Q278" s="200">
        <v>264875</v>
      </c>
      <c r="R278" s="200"/>
      <c r="S278" s="126"/>
      <c r="T278" s="126"/>
      <c r="U278" s="201">
        <v>93886</v>
      </c>
      <c r="V278" s="138"/>
      <c r="W278" s="126"/>
      <c r="X278" s="126"/>
      <c r="Y278" s="126"/>
      <c r="Z278" s="126"/>
      <c r="AA278" s="126"/>
      <c r="AB278" s="126"/>
      <c r="AC278" s="126"/>
      <c r="AD278" s="126"/>
      <c r="AE278" s="126"/>
      <c r="AF278" s="126"/>
    </row>
    <row r="279" spans="1:32" ht="63">
      <c r="A279" s="42"/>
      <c r="B279" s="90" t="s">
        <v>449</v>
      </c>
      <c r="C279" s="87" t="s">
        <v>53</v>
      </c>
      <c r="D279" s="87" t="s">
        <v>525</v>
      </c>
      <c r="E279" s="87" t="s">
        <v>507</v>
      </c>
      <c r="F279" s="87" t="s">
        <v>541</v>
      </c>
      <c r="G279" s="87" t="s">
        <v>412</v>
      </c>
      <c r="H279" s="87" t="s">
        <v>507</v>
      </c>
      <c r="I279" s="87" t="s">
        <v>434</v>
      </c>
      <c r="J279" s="91" t="s">
        <v>448</v>
      </c>
      <c r="K279" s="115"/>
      <c r="L279" s="120">
        <f>P279+Q279+V279+W279+X279</f>
        <v>608</v>
      </c>
      <c r="M279" s="120"/>
      <c r="N279" s="120"/>
      <c r="O279" s="120"/>
      <c r="P279" s="200">
        <v>608</v>
      </c>
      <c r="Q279" s="200"/>
      <c r="R279" s="200"/>
      <c r="S279" s="126"/>
      <c r="T279" s="126"/>
      <c r="U279" s="201"/>
      <c r="V279" s="138"/>
      <c r="W279" s="126"/>
      <c r="X279" s="126"/>
      <c r="Y279" s="126"/>
      <c r="Z279" s="126"/>
      <c r="AA279" s="126"/>
      <c r="AB279" s="126"/>
      <c r="AC279" s="126"/>
      <c r="AD279" s="126"/>
      <c r="AE279" s="126"/>
      <c r="AF279" s="126"/>
    </row>
    <row r="280" spans="1:32" ht="47.25">
      <c r="A280" s="42"/>
      <c r="B280" s="90" t="s">
        <v>443</v>
      </c>
      <c r="C280" s="87" t="s">
        <v>53</v>
      </c>
      <c r="D280" s="87" t="s">
        <v>538</v>
      </c>
      <c r="E280" s="87" t="s">
        <v>514</v>
      </c>
      <c r="F280" s="87" t="s">
        <v>523</v>
      </c>
      <c r="G280" s="87"/>
      <c r="H280" s="87"/>
      <c r="I280" s="87"/>
      <c r="J280" s="91"/>
      <c r="K280" s="115"/>
      <c r="L280" s="120">
        <f>L281</f>
        <v>40200</v>
      </c>
      <c r="M280" s="120"/>
      <c r="N280" s="120"/>
      <c r="O280" s="120"/>
      <c r="P280" s="200"/>
      <c r="Q280" s="200"/>
      <c r="R280" s="200"/>
      <c r="S280" s="126"/>
      <c r="T280" s="126"/>
      <c r="U280" s="201"/>
      <c r="V280" s="138"/>
      <c r="W280" s="126"/>
      <c r="X280" s="126"/>
      <c r="Y280" s="126"/>
      <c r="Z280" s="126"/>
      <c r="AA280" s="126"/>
      <c r="AB280" s="126"/>
      <c r="AC280" s="126"/>
      <c r="AD280" s="126"/>
      <c r="AE280" s="126"/>
      <c r="AF280" s="126"/>
    </row>
    <row r="281" spans="1:32" ht="47.25">
      <c r="A281" s="42"/>
      <c r="B281" s="90" t="s">
        <v>444</v>
      </c>
      <c r="C281" s="87" t="s">
        <v>53</v>
      </c>
      <c r="D281" s="87" t="s">
        <v>538</v>
      </c>
      <c r="E281" s="87" t="s">
        <v>514</v>
      </c>
      <c r="F281" s="87" t="s">
        <v>523</v>
      </c>
      <c r="G281" s="87" t="s">
        <v>412</v>
      </c>
      <c r="H281" s="87"/>
      <c r="I281" s="87"/>
      <c r="J281" s="91"/>
      <c r="K281" s="115"/>
      <c r="L281" s="120">
        <f>L282</f>
        <v>40200</v>
      </c>
      <c r="M281" s="120"/>
      <c r="N281" s="120"/>
      <c r="O281" s="120"/>
      <c r="P281" s="200"/>
      <c r="Q281" s="200"/>
      <c r="R281" s="200"/>
      <c r="S281" s="126"/>
      <c r="T281" s="126"/>
      <c r="U281" s="201"/>
      <c r="V281" s="138"/>
      <c r="W281" s="126"/>
      <c r="X281" s="126"/>
      <c r="Y281" s="126"/>
      <c r="Z281" s="126"/>
      <c r="AA281" s="126"/>
      <c r="AB281" s="126"/>
      <c r="AC281" s="126"/>
      <c r="AD281" s="126"/>
      <c r="AE281" s="126"/>
      <c r="AF281" s="126"/>
    </row>
    <row r="282" spans="1:32" ht="31.5">
      <c r="A282" s="42"/>
      <c r="B282" s="90" t="s">
        <v>445</v>
      </c>
      <c r="C282" s="87" t="s">
        <v>53</v>
      </c>
      <c r="D282" s="87" t="s">
        <v>538</v>
      </c>
      <c r="E282" s="87" t="s">
        <v>514</v>
      </c>
      <c r="F282" s="87" t="s">
        <v>523</v>
      </c>
      <c r="G282" s="87" t="s">
        <v>412</v>
      </c>
      <c r="H282" s="87" t="s">
        <v>507</v>
      </c>
      <c r="I282" s="87"/>
      <c r="J282" s="91"/>
      <c r="K282" s="116"/>
      <c r="L282" s="120">
        <f>L283</f>
        <v>40200</v>
      </c>
      <c r="M282" s="120"/>
      <c r="N282" s="120"/>
      <c r="O282" s="120"/>
      <c r="P282" s="200"/>
      <c r="Q282" s="200"/>
      <c r="R282" s="200"/>
      <c r="S282" s="126"/>
      <c r="T282" s="126"/>
      <c r="U282" s="201"/>
      <c r="V282" s="138"/>
      <c r="W282" s="126"/>
      <c r="X282" s="126"/>
      <c r="Y282" s="126"/>
      <c r="Z282" s="126"/>
      <c r="AA282" s="126"/>
      <c r="AB282" s="126"/>
      <c r="AC282" s="126"/>
      <c r="AD282" s="126"/>
      <c r="AE282" s="126"/>
      <c r="AF282" s="126"/>
    </row>
    <row r="283" spans="1:32" ht="31.5">
      <c r="A283" s="42"/>
      <c r="B283" s="90" t="s">
        <v>450</v>
      </c>
      <c r="C283" s="87" t="s">
        <v>53</v>
      </c>
      <c r="D283" s="87" t="s">
        <v>538</v>
      </c>
      <c r="E283" s="87" t="s">
        <v>514</v>
      </c>
      <c r="F283" s="87" t="s">
        <v>523</v>
      </c>
      <c r="G283" s="87" t="s">
        <v>412</v>
      </c>
      <c r="H283" s="87" t="s">
        <v>507</v>
      </c>
      <c r="I283" s="87" t="s">
        <v>451</v>
      </c>
      <c r="J283" s="91" t="s">
        <v>535</v>
      </c>
      <c r="K283" s="115"/>
      <c r="L283" s="120">
        <f>P283+Q283+V283+W283+X283</f>
        <v>40200</v>
      </c>
      <c r="M283" s="120"/>
      <c r="N283" s="120"/>
      <c r="O283" s="120"/>
      <c r="P283" s="200"/>
      <c r="Q283" s="200"/>
      <c r="R283" s="200"/>
      <c r="S283" s="126"/>
      <c r="T283" s="126"/>
      <c r="U283" s="201"/>
      <c r="V283" s="138"/>
      <c r="W283" s="126"/>
      <c r="X283" s="126">
        <v>40200</v>
      </c>
      <c r="Y283" s="126"/>
      <c r="Z283" s="126"/>
      <c r="AA283" s="126"/>
      <c r="AB283" s="126"/>
      <c r="AC283" s="126"/>
      <c r="AD283" s="126"/>
      <c r="AE283" s="126"/>
      <c r="AF283" s="126"/>
    </row>
    <row r="284" spans="1:32" ht="47.25">
      <c r="A284" s="218">
        <v>14</v>
      </c>
      <c r="B284" s="219" t="s">
        <v>54</v>
      </c>
      <c r="C284" s="220">
        <v>947</v>
      </c>
      <c r="D284" s="220"/>
      <c r="E284" s="220"/>
      <c r="F284" s="221"/>
      <c r="G284" s="220"/>
      <c r="H284" s="220"/>
      <c r="I284" s="220"/>
      <c r="J284" s="220"/>
      <c r="K284" s="222"/>
      <c r="L284" s="224">
        <f>L286+L290+L301+L305+L311</f>
        <v>4983927.7</v>
      </c>
      <c r="M284" s="120"/>
      <c r="N284" s="120"/>
      <c r="O284" s="120"/>
      <c r="P284" s="200"/>
      <c r="Q284" s="200"/>
      <c r="R284" s="200"/>
      <c r="S284" s="126"/>
      <c r="T284" s="126"/>
      <c r="U284" s="201"/>
      <c r="V284" s="138"/>
      <c r="W284" s="126"/>
      <c r="X284" s="126"/>
      <c r="Y284" s="126"/>
      <c r="Z284" s="126"/>
      <c r="AA284" s="126"/>
      <c r="AB284" s="126"/>
      <c r="AC284" s="126"/>
      <c r="AD284" s="126"/>
      <c r="AE284" s="126"/>
      <c r="AF284" s="126"/>
    </row>
    <row r="285" spans="1:32" ht="15.75">
      <c r="A285" s="42"/>
      <c r="B285" s="85" t="s">
        <v>223</v>
      </c>
      <c r="C285" s="86"/>
      <c r="D285" s="86"/>
      <c r="E285" s="86"/>
      <c r="F285" s="87"/>
      <c r="G285" s="86"/>
      <c r="H285" s="86"/>
      <c r="I285" s="86"/>
      <c r="J285" s="86"/>
      <c r="K285" s="114"/>
      <c r="L285" s="120"/>
      <c r="M285" s="120"/>
      <c r="N285" s="120"/>
      <c r="O285" s="120"/>
      <c r="P285" s="200"/>
      <c r="Q285" s="200"/>
      <c r="R285" s="200"/>
      <c r="S285" s="126"/>
      <c r="T285" s="126"/>
      <c r="U285" s="201"/>
      <c r="V285" s="138"/>
      <c r="W285" s="126"/>
      <c r="X285" s="126"/>
      <c r="Y285" s="126"/>
      <c r="Z285" s="126"/>
      <c r="AA285" s="126"/>
      <c r="AB285" s="126"/>
      <c r="AC285" s="126"/>
      <c r="AD285" s="126"/>
      <c r="AE285" s="126"/>
      <c r="AF285" s="126"/>
    </row>
    <row r="286" spans="1:32" ht="47.25">
      <c r="A286" s="28"/>
      <c r="B286" s="41" t="s">
        <v>452</v>
      </c>
      <c r="C286" s="43" t="s">
        <v>55</v>
      </c>
      <c r="D286" s="43" t="s">
        <v>514</v>
      </c>
      <c r="E286" s="43" t="s">
        <v>507</v>
      </c>
      <c r="F286" s="82" t="s">
        <v>525</v>
      </c>
      <c r="G286" s="43"/>
      <c r="H286" s="43"/>
      <c r="I286" s="43"/>
      <c r="J286" s="43"/>
      <c r="K286" s="117"/>
      <c r="L286" s="120">
        <f>L287</f>
        <v>0</v>
      </c>
      <c r="M286" s="120"/>
      <c r="N286" s="120"/>
      <c r="O286" s="120"/>
      <c r="P286" s="200"/>
      <c r="Q286" s="200"/>
      <c r="R286" s="200"/>
      <c r="S286" s="126"/>
      <c r="T286" s="126"/>
      <c r="U286" s="201"/>
      <c r="V286" s="138"/>
      <c r="W286" s="126"/>
      <c r="X286" s="126"/>
      <c r="Y286" s="126"/>
      <c r="Z286" s="126"/>
      <c r="AA286" s="126"/>
      <c r="AB286" s="126"/>
      <c r="AC286" s="126"/>
      <c r="AD286" s="126"/>
      <c r="AE286" s="126"/>
      <c r="AF286" s="126"/>
    </row>
    <row r="287" spans="1:32" ht="63">
      <c r="A287" s="28"/>
      <c r="B287" s="150" t="s">
        <v>453</v>
      </c>
      <c r="C287" s="32" t="s">
        <v>55</v>
      </c>
      <c r="D287" s="32" t="s">
        <v>514</v>
      </c>
      <c r="E287" s="32" t="s">
        <v>507</v>
      </c>
      <c r="F287" s="36" t="s">
        <v>525</v>
      </c>
      <c r="G287" s="32" t="s">
        <v>412</v>
      </c>
      <c r="H287" s="32"/>
      <c r="I287" s="32"/>
      <c r="J287" s="30"/>
      <c r="K287" s="112"/>
      <c r="L287" s="120">
        <f>L288</f>
        <v>0</v>
      </c>
      <c r="M287" s="120"/>
      <c r="N287" s="120"/>
      <c r="O287" s="120"/>
      <c r="P287" s="200"/>
      <c r="Q287" s="200"/>
      <c r="R287" s="200"/>
      <c r="S287" s="126"/>
      <c r="T287" s="126"/>
      <c r="U287" s="201"/>
      <c r="V287" s="138"/>
      <c r="W287" s="126"/>
      <c r="X287" s="126"/>
      <c r="Y287" s="126"/>
      <c r="Z287" s="126"/>
      <c r="AA287" s="126"/>
      <c r="AB287" s="126"/>
      <c r="AC287" s="126"/>
      <c r="AD287" s="126"/>
      <c r="AE287" s="126"/>
      <c r="AF287" s="126"/>
    </row>
    <row r="288" spans="1:32" ht="47.25">
      <c r="A288" s="28"/>
      <c r="B288" s="40" t="s">
        <v>454</v>
      </c>
      <c r="C288" s="30">
        <v>947</v>
      </c>
      <c r="D288" s="30" t="s">
        <v>514</v>
      </c>
      <c r="E288" s="30" t="s">
        <v>507</v>
      </c>
      <c r="F288" s="36" t="s">
        <v>525</v>
      </c>
      <c r="G288" s="30" t="s">
        <v>412</v>
      </c>
      <c r="H288" s="30" t="s">
        <v>507</v>
      </c>
      <c r="I288" s="30"/>
      <c r="J288" s="36"/>
      <c r="K288" s="112"/>
      <c r="L288" s="120">
        <f>L289</f>
        <v>0</v>
      </c>
      <c r="M288" s="120"/>
      <c r="N288" s="120"/>
      <c r="O288" s="120"/>
      <c r="P288" s="200"/>
      <c r="Q288" s="200"/>
      <c r="R288" s="200"/>
      <c r="S288" s="126"/>
      <c r="T288" s="126"/>
      <c r="U288" s="201"/>
      <c r="V288" s="138"/>
      <c r="W288" s="126"/>
      <c r="X288" s="126"/>
      <c r="Y288" s="126"/>
      <c r="Z288" s="126"/>
      <c r="AA288" s="126"/>
      <c r="AB288" s="126"/>
      <c r="AC288" s="126"/>
      <c r="AD288" s="126"/>
      <c r="AE288" s="126"/>
      <c r="AF288" s="126"/>
    </row>
    <row r="289" spans="1:32" ht="39" customHeight="1">
      <c r="A289" s="28"/>
      <c r="B289" s="40" t="s">
        <v>455</v>
      </c>
      <c r="C289" s="30" t="s">
        <v>55</v>
      </c>
      <c r="D289" s="30" t="s">
        <v>514</v>
      </c>
      <c r="E289" s="30" t="s">
        <v>507</v>
      </c>
      <c r="F289" s="36" t="s">
        <v>525</v>
      </c>
      <c r="G289" s="30" t="s">
        <v>412</v>
      </c>
      <c r="H289" s="30" t="s">
        <v>507</v>
      </c>
      <c r="I289" s="30" t="s">
        <v>433</v>
      </c>
      <c r="J289" s="36" t="s">
        <v>555</v>
      </c>
      <c r="K289" s="112"/>
      <c r="L289" s="120">
        <f>P289+Q289+V289+W289+X289+Y289+Z289</f>
        <v>0</v>
      </c>
      <c r="M289" s="120"/>
      <c r="N289" s="120"/>
      <c r="O289" s="120"/>
      <c r="P289" s="200"/>
      <c r="Q289" s="200"/>
      <c r="R289" s="200"/>
      <c r="S289" s="126"/>
      <c r="T289" s="126"/>
      <c r="U289" s="201"/>
      <c r="V289" s="138"/>
      <c r="W289" s="126"/>
      <c r="X289" s="126"/>
      <c r="Y289" s="126"/>
      <c r="Z289" s="126"/>
      <c r="AA289" s="126"/>
      <c r="AB289" s="126"/>
      <c r="AC289" s="126"/>
      <c r="AD289" s="126"/>
      <c r="AE289" s="126"/>
      <c r="AF289" s="126"/>
    </row>
    <row r="290" spans="1:32" ht="15.75">
      <c r="A290" s="28"/>
      <c r="B290" s="28" t="s">
        <v>56</v>
      </c>
      <c r="C290" s="30">
        <v>947</v>
      </c>
      <c r="D290" s="30" t="s">
        <v>525</v>
      </c>
      <c r="E290" s="30" t="s">
        <v>541</v>
      </c>
      <c r="F290" s="36"/>
      <c r="G290" s="30"/>
      <c r="H290" s="30"/>
      <c r="I290" s="30" t="s">
        <v>509</v>
      </c>
      <c r="J290" s="30" t="s">
        <v>510</v>
      </c>
      <c r="K290" s="115"/>
      <c r="L290" s="120">
        <f>L291+L295</f>
        <v>4726511.7</v>
      </c>
      <c r="M290" s="120"/>
      <c r="N290" s="120"/>
      <c r="O290" s="120"/>
      <c r="P290" s="200"/>
      <c r="Q290" s="200"/>
      <c r="R290" s="200"/>
      <c r="S290" s="126"/>
      <c r="T290" s="126"/>
      <c r="U290" s="201"/>
      <c r="V290" s="138"/>
      <c r="W290" s="126"/>
      <c r="X290" s="126"/>
      <c r="Y290" s="126"/>
      <c r="Z290" s="126"/>
      <c r="AA290" s="126"/>
      <c r="AB290" s="126"/>
      <c r="AC290" s="126"/>
      <c r="AD290" s="126"/>
      <c r="AE290" s="126"/>
      <c r="AF290" s="126"/>
    </row>
    <row r="291" spans="1:32" ht="47.25">
      <c r="A291" s="28"/>
      <c r="B291" s="28" t="s">
        <v>443</v>
      </c>
      <c r="C291" s="43" t="s">
        <v>55</v>
      </c>
      <c r="D291" s="43" t="s">
        <v>525</v>
      </c>
      <c r="E291" s="43" t="s">
        <v>541</v>
      </c>
      <c r="F291" s="82" t="s">
        <v>541</v>
      </c>
      <c r="G291" s="43"/>
      <c r="H291" s="43"/>
      <c r="I291" s="43"/>
      <c r="J291" s="43"/>
      <c r="K291" s="114"/>
      <c r="L291" s="120">
        <f>L292</f>
        <v>0</v>
      </c>
      <c r="M291" s="120"/>
      <c r="N291" s="120"/>
      <c r="O291" s="120"/>
      <c r="P291" s="200"/>
      <c r="Q291" s="200"/>
      <c r="R291" s="200"/>
      <c r="S291" s="126"/>
      <c r="T291" s="126"/>
      <c r="U291" s="201"/>
      <c r="V291" s="138"/>
      <c r="W291" s="126"/>
      <c r="X291" s="126"/>
      <c r="Y291" s="126"/>
      <c r="Z291" s="126"/>
      <c r="AA291" s="126"/>
      <c r="AB291" s="126"/>
      <c r="AC291" s="126"/>
      <c r="AD291" s="126"/>
      <c r="AE291" s="126"/>
      <c r="AF291" s="126"/>
    </row>
    <row r="292" spans="1:32" ht="47.25">
      <c r="A292" s="28"/>
      <c r="B292" s="150" t="s">
        <v>456</v>
      </c>
      <c r="C292" s="30" t="s">
        <v>55</v>
      </c>
      <c r="D292" s="30" t="s">
        <v>525</v>
      </c>
      <c r="E292" s="30" t="s">
        <v>541</v>
      </c>
      <c r="F292" s="36" t="s">
        <v>541</v>
      </c>
      <c r="G292" s="30" t="s">
        <v>410</v>
      </c>
      <c r="H292" s="30"/>
      <c r="I292" s="30"/>
      <c r="J292" s="30"/>
      <c r="K292" s="115"/>
      <c r="L292" s="120">
        <f>L293</f>
        <v>0</v>
      </c>
      <c r="M292" s="120"/>
      <c r="N292" s="120"/>
      <c r="O292" s="120"/>
      <c r="P292" s="200"/>
      <c r="Q292" s="200"/>
      <c r="R292" s="200"/>
      <c r="S292" s="126"/>
      <c r="T292" s="126"/>
      <c r="U292" s="201"/>
      <c r="V292" s="138"/>
      <c r="W292" s="126"/>
      <c r="X292" s="126"/>
      <c r="Y292" s="126"/>
      <c r="Z292" s="126"/>
      <c r="AA292" s="126"/>
      <c r="AB292" s="126"/>
      <c r="AC292" s="126"/>
      <c r="AD292" s="126"/>
      <c r="AE292" s="126"/>
      <c r="AF292" s="126"/>
    </row>
    <row r="293" spans="1:32" ht="31.5">
      <c r="A293" s="28"/>
      <c r="B293" s="150" t="s">
        <v>457</v>
      </c>
      <c r="C293" s="30" t="s">
        <v>55</v>
      </c>
      <c r="D293" s="30" t="s">
        <v>525</v>
      </c>
      <c r="E293" s="30" t="s">
        <v>541</v>
      </c>
      <c r="F293" s="36" t="s">
        <v>541</v>
      </c>
      <c r="G293" s="30" t="s">
        <v>410</v>
      </c>
      <c r="H293" s="30" t="s">
        <v>507</v>
      </c>
      <c r="I293" s="30"/>
      <c r="J293" s="30"/>
      <c r="K293" s="115"/>
      <c r="L293" s="120">
        <f>L294</f>
        <v>0</v>
      </c>
      <c r="M293" s="120"/>
      <c r="N293" s="120"/>
      <c r="O293" s="120"/>
      <c r="P293" s="200"/>
      <c r="Q293" s="200"/>
      <c r="R293" s="200"/>
      <c r="S293" s="126"/>
      <c r="T293" s="126"/>
      <c r="U293" s="201"/>
      <c r="V293" s="138"/>
      <c r="W293" s="126"/>
      <c r="X293" s="126"/>
      <c r="Y293" s="126"/>
      <c r="Z293" s="126"/>
      <c r="AA293" s="126"/>
      <c r="AB293" s="126"/>
      <c r="AC293" s="126"/>
      <c r="AD293" s="126"/>
      <c r="AE293" s="126"/>
      <c r="AF293" s="126"/>
    </row>
    <row r="294" spans="1:32" ht="47.25">
      <c r="A294" s="28"/>
      <c r="B294" s="38" t="s">
        <v>446</v>
      </c>
      <c r="C294" s="30" t="s">
        <v>55</v>
      </c>
      <c r="D294" s="30" t="s">
        <v>525</v>
      </c>
      <c r="E294" s="30" t="s">
        <v>541</v>
      </c>
      <c r="F294" s="36" t="s">
        <v>541</v>
      </c>
      <c r="G294" s="30" t="s">
        <v>410</v>
      </c>
      <c r="H294" s="30" t="s">
        <v>507</v>
      </c>
      <c r="I294" s="30" t="s">
        <v>432</v>
      </c>
      <c r="J294" s="30" t="s">
        <v>162</v>
      </c>
      <c r="K294" s="115"/>
      <c r="L294" s="120">
        <f>AD294</f>
        <v>0</v>
      </c>
      <c r="M294" s="120"/>
      <c r="N294" s="120"/>
      <c r="O294" s="120"/>
      <c r="P294" s="200"/>
      <c r="Q294" s="200"/>
      <c r="R294" s="200"/>
      <c r="S294" s="126"/>
      <c r="T294" s="126"/>
      <c r="U294" s="201"/>
      <c r="V294" s="138"/>
      <c r="W294" s="126"/>
      <c r="X294" s="126"/>
      <c r="Y294" s="126"/>
      <c r="Z294" s="126"/>
      <c r="AA294" s="126"/>
      <c r="AB294" s="126"/>
      <c r="AC294" s="126"/>
      <c r="AD294" s="126"/>
      <c r="AE294" s="126"/>
      <c r="AF294" s="126"/>
    </row>
    <row r="295" spans="1:32" ht="47.25">
      <c r="A295" s="28"/>
      <c r="B295" s="39" t="s">
        <v>443</v>
      </c>
      <c r="C295" s="43" t="s">
        <v>55</v>
      </c>
      <c r="D295" s="43" t="s">
        <v>525</v>
      </c>
      <c r="E295" s="43" t="s">
        <v>541</v>
      </c>
      <c r="F295" s="82" t="s">
        <v>541</v>
      </c>
      <c r="G295" s="43"/>
      <c r="H295" s="43"/>
      <c r="I295" s="43"/>
      <c r="J295" s="43"/>
      <c r="K295" s="114"/>
      <c r="L295" s="120">
        <f>L296</f>
        <v>4726511.7</v>
      </c>
      <c r="M295" s="120"/>
      <c r="N295" s="120"/>
      <c r="O295" s="120"/>
      <c r="P295" s="200"/>
      <c r="Q295" s="200"/>
      <c r="R295" s="200"/>
      <c r="S295" s="126"/>
      <c r="T295" s="126"/>
      <c r="U295" s="201"/>
      <c r="V295" s="138"/>
      <c r="W295" s="126"/>
      <c r="X295" s="126"/>
      <c r="Y295" s="126"/>
      <c r="Z295" s="126"/>
      <c r="AA295" s="126"/>
      <c r="AB295" s="126"/>
      <c r="AC295" s="126"/>
      <c r="AD295" s="126"/>
      <c r="AE295" s="126"/>
      <c r="AF295" s="126"/>
    </row>
    <row r="296" spans="1:32" ht="47.25">
      <c r="A296" s="28"/>
      <c r="B296" s="38" t="s">
        <v>456</v>
      </c>
      <c r="C296" s="30" t="s">
        <v>55</v>
      </c>
      <c r="D296" s="30" t="s">
        <v>525</v>
      </c>
      <c r="E296" s="30" t="s">
        <v>541</v>
      </c>
      <c r="F296" s="36" t="s">
        <v>541</v>
      </c>
      <c r="G296" s="30" t="s">
        <v>410</v>
      </c>
      <c r="H296" s="30"/>
      <c r="I296" s="30"/>
      <c r="J296" s="30"/>
      <c r="K296" s="115"/>
      <c r="L296" s="120">
        <f>L297</f>
        <v>4726511.7</v>
      </c>
      <c r="M296" s="120"/>
      <c r="N296" s="120"/>
      <c r="O296" s="120"/>
      <c r="P296" s="200"/>
      <c r="Q296" s="200"/>
      <c r="R296" s="200"/>
      <c r="S296" s="126"/>
      <c r="T296" s="126"/>
      <c r="U296" s="201"/>
      <c r="V296" s="138"/>
      <c r="W296" s="126"/>
      <c r="X296" s="126"/>
      <c r="Y296" s="126"/>
      <c r="Z296" s="126"/>
      <c r="AA296" s="126"/>
      <c r="AB296" s="126"/>
      <c r="AC296" s="126"/>
      <c r="AD296" s="126"/>
      <c r="AE296" s="126"/>
      <c r="AF296" s="126"/>
    </row>
    <row r="297" spans="1:32" ht="31.5">
      <c r="A297" s="28"/>
      <c r="B297" s="38" t="s">
        <v>457</v>
      </c>
      <c r="C297" s="30" t="s">
        <v>55</v>
      </c>
      <c r="D297" s="30" t="s">
        <v>525</v>
      </c>
      <c r="E297" s="30" t="s">
        <v>541</v>
      </c>
      <c r="F297" s="36" t="s">
        <v>541</v>
      </c>
      <c r="G297" s="30" t="s">
        <v>410</v>
      </c>
      <c r="H297" s="30" t="s">
        <v>507</v>
      </c>
      <c r="I297" s="30"/>
      <c r="J297" s="30"/>
      <c r="K297" s="115"/>
      <c r="L297" s="120">
        <f>L298+L299+L300</f>
        <v>4726511.7</v>
      </c>
      <c r="M297" s="120"/>
      <c r="N297" s="120"/>
      <c r="O297" s="120"/>
      <c r="P297" s="200"/>
      <c r="Q297" s="200"/>
      <c r="R297" s="200"/>
      <c r="S297" s="126"/>
      <c r="T297" s="126"/>
      <c r="U297" s="201"/>
      <c r="V297" s="138"/>
      <c r="W297" s="126"/>
      <c r="X297" s="126"/>
      <c r="Y297" s="126"/>
      <c r="Z297" s="126"/>
      <c r="AA297" s="126"/>
      <c r="AB297" s="126"/>
      <c r="AC297" s="126"/>
      <c r="AD297" s="126"/>
      <c r="AE297" s="126"/>
      <c r="AF297" s="126"/>
    </row>
    <row r="298" spans="1:32" ht="94.5">
      <c r="A298" s="28"/>
      <c r="B298" s="38" t="s">
        <v>955</v>
      </c>
      <c r="C298" s="30" t="s">
        <v>55</v>
      </c>
      <c r="D298" s="30" t="s">
        <v>525</v>
      </c>
      <c r="E298" s="30" t="s">
        <v>541</v>
      </c>
      <c r="F298" s="36" t="s">
        <v>541</v>
      </c>
      <c r="G298" s="30" t="s">
        <v>410</v>
      </c>
      <c r="H298" s="30" t="s">
        <v>507</v>
      </c>
      <c r="I298" s="30" t="s">
        <v>460</v>
      </c>
      <c r="J298" s="30" t="s">
        <v>162</v>
      </c>
      <c r="K298" s="115"/>
      <c r="L298" s="120">
        <f>V298+Q298</f>
        <v>4128900</v>
      </c>
      <c r="M298" s="120"/>
      <c r="N298" s="120"/>
      <c r="O298" s="120"/>
      <c r="P298" s="200"/>
      <c r="Q298" s="200"/>
      <c r="R298" s="200"/>
      <c r="S298" s="126"/>
      <c r="T298" s="126"/>
      <c r="U298" s="201"/>
      <c r="V298" s="138">
        <v>4128900</v>
      </c>
      <c r="W298" s="126"/>
      <c r="X298" s="126"/>
      <c r="Y298" s="126"/>
      <c r="Z298" s="126"/>
      <c r="AA298" s="126"/>
      <c r="AB298" s="126"/>
      <c r="AC298" s="126"/>
      <c r="AD298" s="126"/>
      <c r="AE298" s="126"/>
      <c r="AF298" s="126"/>
    </row>
    <row r="299" spans="1:32" ht="63">
      <c r="A299" s="28"/>
      <c r="B299" s="38" t="s">
        <v>458</v>
      </c>
      <c r="C299" s="30" t="s">
        <v>55</v>
      </c>
      <c r="D299" s="30" t="s">
        <v>525</v>
      </c>
      <c r="E299" s="30" t="s">
        <v>541</v>
      </c>
      <c r="F299" s="36" t="s">
        <v>541</v>
      </c>
      <c r="G299" s="30" t="s">
        <v>410</v>
      </c>
      <c r="H299" s="30" t="s">
        <v>507</v>
      </c>
      <c r="I299" s="30" t="s">
        <v>460</v>
      </c>
      <c r="J299" s="30" t="s">
        <v>555</v>
      </c>
      <c r="K299" s="115"/>
      <c r="L299" s="120">
        <f>Q299+V299</f>
        <v>589934</v>
      </c>
      <c r="M299" s="120"/>
      <c r="N299" s="120"/>
      <c r="O299" s="120"/>
      <c r="P299" s="200"/>
      <c r="Q299" s="200">
        <v>438000</v>
      </c>
      <c r="R299" s="200"/>
      <c r="S299" s="126"/>
      <c r="T299" s="126"/>
      <c r="U299" s="201"/>
      <c r="V299" s="138">
        <v>151934</v>
      </c>
      <c r="W299" s="126"/>
      <c r="X299" s="126"/>
      <c r="Y299" s="126"/>
      <c r="Z299" s="126"/>
      <c r="AA299" s="126"/>
      <c r="AB299" s="126"/>
      <c r="AC299" s="126"/>
      <c r="AD299" s="126"/>
      <c r="AE299" s="126"/>
      <c r="AF299" s="126"/>
    </row>
    <row r="300" spans="1:32" ht="63">
      <c r="A300" s="28"/>
      <c r="B300" s="38" t="s">
        <v>459</v>
      </c>
      <c r="C300" s="30" t="s">
        <v>55</v>
      </c>
      <c r="D300" s="30" t="s">
        <v>525</v>
      </c>
      <c r="E300" s="30" t="s">
        <v>541</v>
      </c>
      <c r="F300" s="36" t="s">
        <v>541</v>
      </c>
      <c r="G300" s="30" t="s">
        <v>410</v>
      </c>
      <c r="H300" s="30" t="s">
        <v>507</v>
      </c>
      <c r="I300" s="30" t="s">
        <v>460</v>
      </c>
      <c r="J300" s="30" t="s">
        <v>448</v>
      </c>
      <c r="K300" s="115"/>
      <c r="L300" s="120">
        <f>P300</f>
        <v>7677.7</v>
      </c>
      <c r="M300" s="120"/>
      <c r="N300" s="120"/>
      <c r="O300" s="120"/>
      <c r="P300" s="200">
        <v>7677.7</v>
      </c>
      <c r="Q300" s="200"/>
      <c r="R300" s="200"/>
      <c r="S300" s="126"/>
      <c r="T300" s="126"/>
      <c r="U300" s="201"/>
      <c r="V300" s="138"/>
      <c r="W300" s="126"/>
      <c r="X300" s="126"/>
      <c r="Y300" s="126"/>
      <c r="Z300" s="126"/>
      <c r="AA300" s="126"/>
      <c r="AB300" s="126"/>
      <c r="AC300" s="126"/>
      <c r="AD300" s="126"/>
      <c r="AE300" s="126"/>
      <c r="AF300" s="126"/>
    </row>
    <row r="301" spans="1:32" ht="47.25">
      <c r="A301" s="28"/>
      <c r="B301" s="39" t="s">
        <v>443</v>
      </c>
      <c r="C301" s="43" t="s">
        <v>55</v>
      </c>
      <c r="D301" s="43" t="s">
        <v>525</v>
      </c>
      <c r="E301" s="43" t="s">
        <v>523</v>
      </c>
      <c r="F301" s="82" t="s">
        <v>523</v>
      </c>
      <c r="G301" s="43"/>
      <c r="H301" s="43"/>
      <c r="I301" s="43"/>
      <c r="J301" s="43"/>
      <c r="K301" s="114"/>
      <c r="L301" s="120">
        <f>L302</f>
        <v>0</v>
      </c>
      <c r="M301" s="120"/>
      <c r="N301" s="120"/>
      <c r="O301" s="120"/>
      <c r="P301" s="200"/>
      <c r="Q301" s="200"/>
      <c r="R301" s="200"/>
      <c r="S301" s="126"/>
      <c r="T301" s="126"/>
      <c r="U301" s="201"/>
      <c r="V301" s="138"/>
      <c r="W301" s="126"/>
      <c r="X301" s="126"/>
      <c r="Y301" s="126"/>
      <c r="Z301" s="126"/>
      <c r="AA301" s="126"/>
      <c r="AB301" s="126"/>
      <c r="AC301" s="126"/>
      <c r="AD301" s="126"/>
      <c r="AE301" s="126"/>
      <c r="AF301" s="126"/>
    </row>
    <row r="302" spans="1:32" ht="47.25">
      <c r="A302" s="28"/>
      <c r="B302" s="38" t="s">
        <v>456</v>
      </c>
      <c r="C302" s="30" t="s">
        <v>55</v>
      </c>
      <c r="D302" s="30" t="s">
        <v>525</v>
      </c>
      <c r="E302" s="30" t="s">
        <v>523</v>
      </c>
      <c r="F302" s="36" t="s">
        <v>523</v>
      </c>
      <c r="G302" s="30" t="s">
        <v>415</v>
      </c>
      <c r="H302" s="30"/>
      <c r="I302" s="30"/>
      <c r="J302" s="30"/>
      <c r="K302" s="115"/>
      <c r="L302" s="120">
        <f>L303</f>
        <v>0</v>
      </c>
      <c r="M302" s="120"/>
      <c r="N302" s="120"/>
      <c r="O302" s="120"/>
      <c r="P302" s="200"/>
      <c r="Q302" s="200"/>
      <c r="R302" s="200"/>
      <c r="S302" s="126"/>
      <c r="T302" s="126"/>
      <c r="U302" s="201"/>
      <c r="V302" s="138"/>
      <c r="W302" s="126"/>
      <c r="X302" s="126"/>
      <c r="Y302" s="126"/>
      <c r="Z302" s="126"/>
      <c r="AA302" s="126"/>
      <c r="AB302" s="126"/>
      <c r="AC302" s="126"/>
      <c r="AD302" s="126"/>
      <c r="AE302" s="126"/>
      <c r="AF302" s="126"/>
    </row>
    <row r="303" spans="1:32" ht="31.5">
      <c r="A303" s="28"/>
      <c r="B303" s="38" t="s">
        <v>457</v>
      </c>
      <c r="C303" s="30" t="s">
        <v>55</v>
      </c>
      <c r="D303" s="30" t="s">
        <v>525</v>
      </c>
      <c r="E303" s="30" t="s">
        <v>523</v>
      </c>
      <c r="F303" s="36" t="s">
        <v>523</v>
      </c>
      <c r="G303" s="30" t="s">
        <v>415</v>
      </c>
      <c r="H303" s="30" t="s">
        <v>541</v>
      </c>
      <c r="I303" s="30"/>
      <c r="J303" s="30"/>
      <c r="K303" s="115"/>
      <c r="L303" s="120">
        <f>L304</f>
        <v>0</v>
      </c>
      <c r="M303" s="120"/>
      <c r="N303" s="120"/>
      <c r="O303" s="120"/>
      <c r="P303" s="200"/>
      <c r="Q303" s="200"/>
      <c r="R303" s="200"/>
      <c r="S303" s="126"/>
      <c r="T303" s="126"/>
      <c r="U303" s="201"/>
      <c r="V303" s="138"/>
      <c r="W303" s="126"/>
      <c r="X303" s="126"/>
      <c r="Y303" s="126"/>
      <c r="Z303" s="126"/>
      <c r="AA303" s="126"/>
      <c r="AB303" s="126"/>
      <c r="AC303" s="126"/>
      <c r="AD303" s="126"/>
      <c r="AE303" s="126"/>
      <c r="AF303" s="126"/>
    </row>
    <row r="304" spans="1:32" ht="15.75">
      <c r="A304" s="28"/>
      <c r="B304" s="40" t="s">
        <v>461</v>
      </c>
      <c r="C304" s="30" t="s">
        <v>55</v>
      </c>
      <c r="D304" s="30" t="s">
        <v>525</v>
      </c>
      <c r="E304" s="30" t="s">
        <v>523</v>
      </c>
      <c r="F304" s="36" t="s">
        <v>523</v>
      </c>
      <c r="G304" s="30" t="s">
        <v>415</v>
      </c>
      <c r="H304" s="30" t="s">
        <v>541</v>
      </c>
      <c r="I304" s="30" t="s">
        <v>462</v>
      </c>
      <c r="J304" s="30" t="s">
        <v>555</v>
      </c>
      <c r="K304" s="112"/>
      <c r="L304" s="120">
        <f>AA304</f>
        <v>0</v>
      </c>
      <c r="M304" s="120"/>
      <c r="N304" s="120"/>
      <c r="O304" s="120"/>
      <c r="P304" s="200"/>
      <c r="Q304" s="200"/>
      <c r="R304" s="200"/>
      <c r="S304" s="126"/>
      <c r="T304" s="126"/>
      <c r="U304" s="201"/>
      <c r="V304" s="138"/>
      <c r="W304" s="126"/>
      <c r="X304" s="126"/>
      <c r="Y304" s="126"/>
      <c r="Z304" s="126"/>
      <c r="AA304" s="126"/>
      <c r="AB304" s="126"/>
      <c r="AC304" s="126"/>
      <c r="AD304" s="126"/>
      <c r="AE304" s="126"/>
      <c r="AF304" s="126"/>
    </row>
    <row r="305" spans="1:42" ht="47.25">
      <c r="A305" s="28"/>
      <c r="B305" s="41" t="s">
        <v>443</v>
      </c>
      <c r="C305" s="43" t="s">
        <v>55</v>
      </c>
      <c r="D305" s="43" t="s">
        <v>538</v>
      </c>
      <c r="E305" s="43" t="s">
        <v>514</v>
      </c>
      <c r="F305" s="82" t="s">
        <v>523</v>
      </c>
      <c r="G305" s="43"/>
      <c r="H305" s="43"/>
      <c r="I305" s="43"/>
      <c r="J305" s="43"/>
      <c r="K305" s="117"/>
      <c r="L305" s="120">
        <f>L306</f>
        <v>257416</v>
      </c>
      <c r="M305" s="120"/>
      <c r="N305" s="120"/>
      <c r="O305" s="120"/>
      <c r="P305" s="200"/>
      <c r="Q305" s="200"/>
      <c r="R305" s="200"/>
      <c r="S305" s="126"/>
      <c r="T305" s="126"/>
      <c r="U305" s="201"/>
      <c r="V305" s="138"/>
      <c r="W305" s="126"/>
      <c r="X305" s="126"/>
      <c r="Y305" s="126"/>
      <c r="Z305" s="126"/>
      <c r="AA305" s="126"/>
      <c r="AB305" s="126"/>
      <c r="AC305" s="126"/>
      <c r="AD305" s="126"/>
      <c r="AE305" s="126"/>
      <c r="AF305" s="126"/>
    </row>
    <row r="306" spans="1:42" ht="47.25">
      <c r="A306" s="28"/>
      <c r="B306" s="40" t="s">
        <v>456</v>
      </c>
      <c r="C306" s="30" t="s">
        <v>55</v>
      </c>
      <c r="D306" s="30" t="s">
        <v>538</v>
      </c>
      <c r="E306" s="30" t="s">
        <v>514</v>
      </c>
      <c r="F306" s="36" t="s">
        <v>523</v>
      </c>
      <c r="G306" s="30" t="s">
        <v>410</v>
      </c>
      <c r="H306" s="30"/>
      <c r="I306" s="30"/>
      <c r="J306" s="30"/>
      <c r="K306" s="112"/>
      <c r="L306" s="120">
        <f>L307</f>
        <v>257416</v>
      </c>
      <c r="M306" s="120"/>
      <c r="N306" s="120"/>
      <c r="O306" s="120"/>
      <c r="P306" s="200"/>
      <c r="Q306" s="200"/>
      <c r="R306" s="200"/>
      <c r="S306" s="126"/>
      <c r="T306" s="126"/>
      <c r="U306" s="201"/>
      <c r="V306" s="138"/>
      <c r="W306" s="126"/>
      <c r="X306" s="126"/>
      <c r="Y306" s="126"/>
      <c r="Z306" s="126"/>
      <c r="AA306" s="126"/>
      <c r="AB306" s="126"/>
      <c r="AC306" s="126"/>
      <c r="AD306" s="126"/>
      <c r="AE306" s="126"/>
      <c r="AF306" s="126"/>
    </row>
    <row r="307" spans="1:42" ht="31.5">
      <c r="A307" s="28"/>
      <c r="B307" s="40" t="s">
        <v>457</v>
      </c>
      <c r="C307" s="30" t="s">
        <v>55</v>
      </c>
      <c r="D307" s="30" t="s">
        <v>538</v>
      </c>
      <c r="E307" s="30" t="s">
        <v>514</v>
      </c>
      <c r="F307" s="36" t="s">
        <v>523</v>
      </c>
      <c r="G307" s="30" t="s">
        <v>410</v>
      </c>
      <c r="H307" s="30" t="s">
        <v>508</v>
      </c>
      <c r="I307" s="30"/>
      <c r="J307" s="30"/>
      <c r="K307" s="112"/>
      <c r="L307" s="120">
        <f>L308+L309</f>
        <v>257416</v>
      </c>
      <c r="M307" s="120"/>
      <c r="N307" s="120"/>
      <c r="O307" s="120"/>
      <c r="P307" s="200"/>
      <c r="Q307" s="200"/>
      <c r="R307" s="200"/>
      <c r="S307" s="126"/>
      <c r="T307" s="126"/>
      <c r="U307" s="201"/>
      <c r="V307" s="138"/>
      <c r="W307" s="126"/>
      <c r="X307" s="126"/>
      <c r="Y307" s="126"/>
      <c r="Z307" s="126"/>
      <c r="AA307" s="126"/>
      <c r="AB307" s="126"/>
      <c r="AC307" s="126"/>
      <c r="AD307" s="126"/>
      <c r="AE307" s="126"/>
      <c r="AF307" s="126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spans="1:42" ht="22.5" customHeight="1">
      <c r="A308" s="28"/>
      <c r="B308" s="150" t="s">
        <v>468</v>
      </c>
      <c r="C308" s="32" t="s">
        <v>55</v>
      </c>
      <c r="D308" s="32" t="s">
        <v>538</v>
      </c>
      <c r="E308" s="32" t="s">
        <v>514</v>
      </c>
      <c r="F308" s="36" t="s">
        <v>523</v>
      </c>
      <c r="G308" s="32" t="s">
        <v>410</v>
      </c>
      <c r="H308" s="32" t="s">
        <v>508</v>
      </c>
      <c r="I308" s="32" t="s">
        <v>411</v>
      </c>
      <c r="J308" s="30" t="s">
        <v>535</v>
      </c>
      <c r="K308" s="112"/>
      <c r="L308" s="120">
        <f>W308</f>
        <v>257416</v>
      </c>
      <c r="M308" s="120"/>
      <c r="N308" s="120"/>
      <c r="O308" s="120"/>
      <c r="P308" s="200"/>
      <c r="Q308" s="200"/>
      <c r="R308" s="200"/>
      <c r="S308" s="126"/>
      <c r="T308" s="126"/>
      <c r="U308" s="201"/>
      <c r="V308" s="138"/>
      <c r="W308" s="126">
        <v>257416</v>
      </c>
      <c r="X308" s="126"/>
      <c r="Y308" s="126"/>
      <c r="Z308" s="126"/>
      <c r="AA308" s="126"/>
      <c r="AB308" s="126"/>
      <c r="AC308" s="126"/>
      <c r="AD308" s="126"/>
      <c r="AE308" s="126"/>
      <c r="AF308" s="126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spans="1:42" ht="15.75">
      <c r="A309" s="28"/>
      <c r="B309" s="12" t="s">
        <v>469</v>
      </c>
      <c r="C309" s="84" t="s">
        <v>55</v>
      </c>
      <c r="D309" s="84" t="s">
        <v>538</v>
      </c>
      <c r="E309" s="84" t="s">
        <v>514</v>
      </c>
      <c r="F309" s="36" t="s">
        <v>523</v>
      </c>
      <c r="G309" s="84" t="s">
        <v>410</v>
      </c>
      <c r="H309" s="32" t="s">
        <v>508</v>
      </c>
      <c r="I309" s="84" t="s">
        <v>411</v>
      </c>
      <c r="J309" s="84">
        <v>200</v>
      </c>
      <c r="K309" s="118"/>
      <c r="L309" s="120">
        <f>W309</f>
        <v>0</v>
      </c>
      <c r="M309" s="120"/>
      <c r="N309" s="120"/>
      <c r="O309" s="120"/>
      <c r="P309" s="200"/>
      <c r="Q309" s="200"/>
      <c r="R309" s="200"/>
      <c r="S309" s="126"/>
      <c r="T309" s="126"/>
      <c r="U309" s="201"/>
      <c r="V309" s="138"/>
      <c r="W309" s="126">
        <v>0</v>
      </c>
      <c r="X309" s="126"/>
      <c r="Y309" s="126"/>
      <c r="Z309" s="126"/>
      <c r="AA309" s="126"/>
      <c r="AB309" s="126"/>
      <c r="AC309" s="126"/>
      <c r="AD309" s="126"/>
      <c r="AE309" s="126"/>
      <c r="AF309" s="126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spans="1:42" ht="15.75">
      <c r="A310" s="28"/>
      <c r="B310" s="34" t="s">
        <v>287</v>
      </c>
      <c r="C310" s="84"/>
      <c r="D310" s="84"/>
      <c r="E310" s="84"/>
      <c r="F310" s="84"/>
      <c r="G310" s="84"/>
      <c r="H310" s="84"/>
      <c r="I310" s="84"/>
      <c r="J310" s="84"/>
      <c r="K310" s="118"/>
      <c r="L310" s="120"/>
      <c r="M310" s="120"/>
      <c r="N310" s="120"/>
      <c r="O310" s="120"/>
      <c r="P310" s="200"/>
      <c r="Q310" s="200"/>
      <c r="R310" s="200"/>
      <c r="S310" s="126"/>
      <c r="T310" s="126"/>
      <c r="U310" s="201"/>
      <c r="V310" s="138"/>
      <c r="W310" s="126"/>
      <c r="X310" s="126"/>
      <c r="Y310" s="126"/>
      <c r="Z310" s="126"/>
      <c r="AA310" s="126"/>
      <c r="AB310" s="126"/>
      <c r="AC310" s="126"/>
      <c r="AD310" s="126"/>
      <c r="AE310" s="126"/>
      <c r="AF310" s="126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spans="1:42" ht="47.25">
      <c r="A311" s="28"/>
      <c r="B311" s="28" t="s">
        <v>463</v>
      </c>
      <c r="C311" s="83" t="s">
        <v>55</v>
      </c>
      <c r="D311" s="83" t="s">
        <v>538</v>
      </c>
      <c r="E311" s="83" t="s">
        <v>543</v>
      </c>
      <c r="F311" s="82" t="s">
        <v>541</v>
      </c>
      <c r="G311" s="83"/>
      <c r="H311" s="83"/>
      <c r="I311" s="83"/>
      <c r="J311" s="43"/>
      <c r="K311" s="117"/>
      <c r="L311" s="120">
        <f>L312</f>
        <v>0</v>
      </c>
      <c r="M311" s="120"/>
      <c r="N311" s="120"/>
      <c r="O311" s="120"/>
      <c r="P311" s="200"/>
      <c r="Q311" s="200"/>
      <c r="R311" s="200"/>
      <c r="S311" s="126"/>
      <c r="T311" s="126"/>
      <c r="U311" s="201"/>
      <c r="V311" s="138"/>
      <c r="W311" s="126"/>
      <c r="X311" s="126"/>
      <c r="Y311" s="126"/>
      <c r="Z311" s="126"/>
      <c r="AA311" s="126"/>
      <c r="AB311" s="126"/>
      <c r="AC311" s="126"/>
      <c r="AD311" s="126"/>
      <c r="AE311" s="126"/>
      <c r="AF311" s="126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spans="1:42" ht="47.25">
      <c r="A312" s="28"/>
      <c r="B312" s="150" t="s">
        <v>464</v>
      </c>
      <c r="C312" s="32" t="s">
        <v>55</v>
      </c>
      <c r="D312" s="32" t="s">
        <v>538</v>
      </c>
      <c r="E312" s="32" t="s">
        <v>543</v>
      </c>
      <c r="F312" s="36" t="s">
        <v>541</v>
      </c>
      <c r="G312" s="32" t="s">
        <v>410</v>
      </c>
      <c r="H312" s="32"/>
      <c r="I312" s="32"/>
      <c r="J312" s="30"/>
      <c r="K312" s="112"/>
      <c r="L312" s="120">
        <f>L313</f>
        <v>0</v>
      </c>
      <c r="M312" s="120"/>
      <c r="N312" s="120"/>
      <c r="O312" s="120"/>
      <c r="P312" s="200"/>
      <c r="Q312" s="200"/>
      <c r="R312" s="200"/>
      <c r="S312" s="126"/>
      <c r="T312" s="126"/>
      <c r="U312" s="201"/>
      <c r="V312" s="138"/>
      <c r="W312" s="126"/>
      <c r="X312" s="126"/>
      <c r="Y312" s="126"/>
      <c r="Z312" s="126"/>
      <c r="AA312" s="126"/>
      <c r="AB312" s="126"/>
      <c r="AC312" s="126"/>
      <c r="AD312" s="126"/>
      <c r="AE312" s="126"/>
      <c r="AF312" s="126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spans="1:42" ht="31.5">
      <c r="A313" s="28"/>
      <c r="B313" s="150" t="s">
        <v>32</v>
      </c>
      <c r="C313" s="32" t="s">
        <v>55</v>
      </c>
      <c r="D313" s="32" t="s">
        <v>538</v>
      </c>
      <c r="E313" s="32" t="s">
        <v>543</v>
      </c>
      <c r="F313" s="36" t="s">
        <v>541</v>
      </c>
      <c r="G313" s="32" t="s">
        <v>410</v>
      </c>
      <c r="H313" s="32" t="s">
        <v>507</v>
      </c>
      <c r="I313" s="32"/>
      <c r="J313" s="30"/>
      <c r="K313" s="112"/>
      <c r="L313" s="120">
        <f>L314</f>
        <v>0</v>
      </c>
      <c r="M313" s="120"/>
      <c r="N313" s="120"/>
      <c r="O313" s="120"/>
      <c r="P313" s="200"/>
      <c r="Q313" s="200"/>
      <c r="R313" s="200"/>
      <c r="S313" s="126"/>
      <c r="T313" s="126"/>
      <c r="U313" s="201"/>
      <c r="V313" s="138"/>
      <c r="W313" s="126"/>
      <c r="X313" s="126"/>
      <c r="Y313" s="126"/>
      <c r="Z313" s="126"/>
      <c r="AA313" s="126"/>
      <c r="AB313" s="126"/>
      <c r="AC313" s="126"/>
      <c r="AD313" s="126"/>
      <c r="AE313" s="126"/>
      <c r="AF313" s="126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spans="1:42" ht="31.5">
      <c r="A314" s="28"/>
      <c r="B314" s="150" t="s">
        <v>467</v>
      </c>
      <c r="C314" s="30" t="s">
        <v>55</v>
      </c>
      <c r="D314" s="30" t="s">
        <v>538</v>
      </c>
      <c r="E314" s="30" t="s">
        <v>543</v>
      </c>
      <c r="F314" s="36" t="s">
        <v>541</v>
      </c>
      <c r="G314" s="30" t="s">
        <v>410</v>
      </c>
      <c r="H314" s="30" t="s">
        <v>507</v>
      </c>
      <c r="I314" s="30" t="s">
        <v>466</v>
      </c>
      <c r="J314" s="30" t="s">
        <v>555</v>
      </c>
      <c r="K314" s="112"/>
      <c r="L314" s="120">
        <f>Y314</f>
        <v>0</v>
      </c>
      <c r="M314" s="120"/>
      <c r="N314" s="120"/>
      <c r="O314" s="120"/>
      <c r="P314" s="200"/>
      <c r="Q314" s="200"/>
      <c r="R314" s="200"/>
      <c r="S314" s="126"/>
      <c r="T314" s="126"/>
      <c r="U314" s="201"/>
      <c r="V314" s="138"/>
      <c r="W314" s="126"/>
      <c r="X314" s="126"/>
      <c r="Y314" s="126"/>
      <c r="Z314" s="126"/>
      <c r="AA314" s="126"/>
      <c r="AB314" s="126"/>
      <c r="AC314" s="126"/>
      <c r="AD314" s="126"/>
      <c r="AE314" s="126"/>
      <c r="AF314" s="126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spans="1:42" ht="47.25">
      <c r="A315" s="218">
        <v>15</v>
      </c>
      <c r="B315" s="219" t="s">
        <v>57</v>
      </c>
      <c r="C315" s="220">
        <v>948</v>
      </c>
      <c r="D315" s="220"/>
      <c r="E315" s="220"/>
      <c r="F315" s="221"/>
      <c r="G315" s="220"/>
      <c r="H315" s="220"/>
      <c r="I315" s="220"/>
      <c r="J315" s="220"/>
      <c r="K315" s="222"/>
      <c r="L315" s="224">
        <f>L317+L321+L332+L336+L342</f>
        <v>12000798.1</v>
      </c>
      <c r="M315" s="120"/>
      <c r="N315" s="120"/>
      <c r="O315" s="120"/>
      <c r="P315" s="200"/>
      <c r="Q315" s="200"/>
      <c r="R315" s="200"/>
      <c r="S315" s="126"/>
      <c r="T315" s="126"/>
      <c r="U315" s="201"/>
      <c r="V315" s="138"/>
      <c r="W315" s="126"/>
      <c r="X315" s="126"/>
      <c r="Y315" s="126"/>
      <c r="Z315" s="126"/>
      <c r="AA315" s="126"/>
      <c r="AB315" s="126"/>
      <c r="AC315" s="126"/>
      <c r="AD315" s="126"/>
      <c r="AE315" s="126"/>
      <c r="AF315" s="126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spans="1:42" ht="15.75">
      <c r="A316" s="28"/>
      <c r="B316" s="41" t="s">
        <v>223</v>
      </c>
      <c r="C316" s="30"/>
      <c r="D316" s="30"/>
      <c r="E316" s="30"/>
      <c r="F316" s="36"/>
      <c r="G316" s="30"/>
      <c r="H316" s="30"/>
      <c r="I316" s="30"/>
      <c r="J316" s="30"/>
      <c r="K316" s="112"/>
      <c r="L316" s="120"/>
      <c r="M316" s="120"/>
      <c r="N316" s="120"/>
      <c r="O316" s="120"/>
      <c r="P316" s="200"/>
      <c r="Q316" s="200"/>
      <c r="R316" s="200"/>
      <c r="S316" s="126"/>
      <c r="T316" s="126"/>
      <c r="U316" s="201"/>
      <c r="V316" s="138"/>
      <c r="W316" s="126"/>
      <c r="X316" s="126"/>
      <c r="Y316" s="126"/>
      <c r="Z316" s="126"/>
      <c r="AA316" s="126"/>
      <c r="AB316" s="126"/>
      <c r="AC316" s="126"/>
      <c r="AD316" s="126"/>
      <c r="AE316" s="126"/>
      <c r="AF316" s="126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ht="47.25">
      <c r="A317" s="28"/>
      <c r="B317" s="150" t="s">
        <v>452</v>
      </c>
      <c r="C317" s="30" t="s">
        <v>598</v>
      </c>
      <c r="D317" s="32" t="s">
        <v>514</v>
      </c>
      <c r="E317" s="32" t="s">
        <v>507</v>
      </c>
      <c r="F317" s="36" t="s">
        <v>525</v>
      </c>
      <c r="G317" s="32"/>
      <c r="H317" s="32"/>
      <c r="I317" s="32"/>
      <c r="J317" s="30"/>
      <c r="K317" s="112"/>
      <c r="L317" s="120">
        <f>L318</f>
        <v>0</v>
      </c>
      <c r="M317" s="120"/>
      <c r="N317" s="120"/>
      <c r="O317" s="120"/>
      <c r="P317" s="200"/>
      <c r="Q317" s="200"/>
      <c r="R317" s="200"/>
      <c r="S317" s="126"/>
      <c r="T317" s="126"/>
      <c r="U317" s="201"/>
      <c r="V317" s="138"/>
      <c r="W317" s="126"/>
      <c r="X317" s="126"/>
      <c r="Y317" s="126"/>
      <c r="Z317" s="126"/>
      <c r="AA317" s="126"/>
      <c r="AB317" s="126"/>
      <c r="AC317" s="126"/>
      <c r="AD317" s="126"/>
      <c r="AE317" s="126"/>
      <c r="AF317" s="126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spans="1:42" ht="63">
      <c r="A318" s="28"/>
      <c r="B318" s="40" t="s">
        <v>453</v>
      </c>
      <c r="C318" s="30" t="s">
        <v>598</v>
      </c>
      <c r="D318" s="30" t="s">
        <v>514</v>
      </c>
      <c r="E318" s="30" t="s">
        <v>507</v>
      </c>
      <c r="F318" s="36" t="s">
        <v>525</v>
      </c>
      <c r="G318" s="30" t="s">
        <v>412</v>
      </c>
      <c r="H318" s="30"/>
      <c r="I318" s="30"/>
      <c r="J318" s="36"/>
      <c r="K318" s="112"/>
      <c r="L318" s="120">
        <f>L319</f>
        <v>0</v>
      </c>
      <c r="M318" s="120"/>
      <c r="N318" s="120"/>
      <c r="O318" s="120"/>
      <c r="P318" s="200"/>
      <c r="Q318" s="200"/>
      <c r="R318" s="200"/>
      <c r="S318" s="126"/>
      <c r="T318" s="126"/>
      <c r="U318" s="201"/>
      <c r="V318" s="138"/>
      <c r="W318" s="126"/>
      <c r="X318" s="126"/>
      <c r="Y318" s="126"/>
      <c r="Z318" s="126"/>
      <c r="AA318" s="126"/>
      <c r="AB318" s="126"/>
      <c r="AC318" s="126"/>
      <c r="AD318" s="126"/>
      <c r="AE318" s="126"/>
      <c r="AF318" s="126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spans="1:42" ht="47.25">
      <c r="A319" s="28"/>
      <c r="B319" s="40" t="s">
        <v>454</v>
      </c>
      <c r="C319" s="30" t="s">
        <v>598</v>
      </c>
      <c r="D319" s="30" t="s">
        <v>514</v>
      </c>
      <c r="E319" s="30" t="s">
        <v>507</v>
      </c>
      <c r="F319" s="36" t="s">
        <v>525</v>
      </c>
      <c r="G319" s="30" t="s">
        <v>412</v>
      </c>
      <c r="H319" s="30" t="s">
        <v>507</v>
      </c>
      <c r="I319" s="30"/>
      <c r="J319" s="36"/>
      <c r="K319" s="112"/>
      <c r="L319" s="120">
        <f>L320</f>
        <v>0</v>
      </c>
      <c r="M319" s="120"/>
      <c r="N319" s="120"/>
      <c r="O319" s="120"/>
      <c r="P319" s="200"/>
      <c r="Q319" s="200"/>
      <c r="R319" s="200"/>
      <c r="S319" s="126"/>
      <c r="T319" s="126"/>
      <c r="U319" s="201"/>
      <c r="V319" s="138"/>
      <c r="W319" s="126"/>
      <c r="X319" s="126"/>
      <c r="Y319" s="126"/>
      <c r="Z319" s="126"/>
      <c r="AA319" s="126"/>
      <c r="AB319" s="126"/>
      <c r="AC319" s="126"/>
      <c r="AD319" s="126"/>
      <c r="AE319" s="126"/>
      <c r="AF319" s="126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spans="1:42" ht="47.25">
      <c r="A320" s="28"/>
      <c r="B320" s="40" t="s">
        <v>455</v>
      </c>
      <c r="C320" s="30" t="s">
        <v>598</v>
      </c>
      <c r="D320" s="30" t="s">
        <v>514</v>
      </c>
      <c r="E320" s="30" t="s">
        <v>507</v>
      </c>
      <c r="F320" s="36" t="s">
        <v>525</v>
      </c>
      <c r="G320" s="30" t="s">
        <v>412</v>
      </c>
      <c r="H320" s="30" t="s">
        <v>507</v>
      </c>
      <c r="I320" s="30" t="s">
        <v>433</v>
      </c>
      <c r="J320" s="36" t="s">
        <v>555</v>
      </c>
      <c r="K320" s="112"/>
      <c r="L320" s="120">
        <f>Z320</f>
        <v>0</v>
      </c>
      <c r="M320" s="120"/>
      <c r="N320" s="120"/>
      <c r="O320" s="120"/>
      <c r="P320" s="200"/>
      <c r="Q320" s="200"/>
      <c r="R320" s="200"/>
      <c r="S320" s="126"/>
      <c r="T320" s="126"/>
      <c r="U320" s="201"/>
      <c r="V320" s="138"/>
      <c r="W320" s="126"/>
      <c r="X320" s="126"/>
      <c r="Y320" s="126"/>
      <c r="Z320" s="126"/>
      <c r="AA320" s="126"/>
      <c r="AB320" s="126"/>
      <c r="AC320" s="126"/>
      <c r="AD320" s="126"/>
      <c r="AE320" s="126"/>
      <c r="AF320" s="126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2" ht="15.75">
      <c r="A321" s="28"/>
      <c r="B321" s="28" t="s">
        <v>56</v>
      </c>
      <c r="C321" s="30" t="s">
        <v>598</v>
      </c>
      <c r="D321" s="30" t="s">
        <v>525</v>
      </c>
      <c r="E321" s="30" t="s">
        <v>541</v>
      </c>
      <c r="F321" s="36"/>
      <c r="G321" s="30"/>
      <c r="H321" s="30"/>
      <c r="I321" s="30" t="s">
        <v>509</v>
      </c>
      <c r="J321" s="30" t="s">
        <v>510</v>
      </c>
      <c r="K321" s="115"/>
      <c r="L321" s="120">
        <f>L322+L326</f>
        <v>10792998.1</v>
      </c>
      <c r="M321" s="120"/>
      <c r="N321" s="120"/>
      <c r="O321" s="120"/>
      <c r="P321" s="200"/>
      <c r="Q321" s="200"/>
      <c r="R321" s="200"/>
      <c r="S321" s="126"/>
      <c r="T321" s="126"/>
      <c r="U321" s="201"/>
      <c r="V321" s="138"/>
      <c r="W321" s="126"/>
      <c r="X321" s="126"/>
      <c r="Y321" s="126"/>
      <c r="Z321" s="126"/>
      <c r="AA321" s="126"/>
      <c r="AB321" s="126"/>
      <c r="AC321" s="126"/>
      <c r="AD321" s="126"/>
      <c r="AE321" s="126"/>
      <c r="AF321" s="126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spans="1:42" ht="47.25">
      <c r="A322" s="28"/>
      <c r="B322" s="38" t="s">
        <v>443</v>
      </c>
      <c r="C322" s="30" t="s">
        <v>598</v>
      </c>
      <c r="D322" s="30" t="s">
        <v>525</v>
      </c>
      <c r="E322" s="30" t="s">
        <v>541</v>
      </c>
      <c r="F322" s="36" t="s">
        <v>541</v>
      </c>
      <c r="G322" s="30"/>
      <c r="H322" s="30"/>
      <c r="I322" s="30"/>
      <c r="J322" s="30"/>
      <c r="K322" s="115"/>
      <c r="L322" s="120">
        <f>L323</f>
        <v>0</v>
      </c>
      <c r="M322" s="120"/>
      <c r="N322" s="120"/>
      <c r="O322" s="120"/>
      <c r="P322" s="200"/>
      <c r="Q322" s="200"/>
      <c r="R322" s="200"/>
      <c r="S322" s="126"/>
      <c r="T322" s="126"/>
      <c r="U322" s="201"/>
      <c r="V322" s="138"/>
      <c r="W322" s="126"/>
      <c r="X322" s="126"/>
      <c r="Y322" s="126"/>
      <c r="Z322" s="126"/>
      <c r="AA322" s="126"/>
      <c r="AB322" s="126"/>
      <c r="AC322" s="126"/>
      <c r="AD322" s="126"/>
      <c r="AE322" s="126"/>
      <c r="AF322" s="126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spans="1:42" ht="47.25">
      <c r="A323" s="28"/>
      <c r="B323" s="150" t="s">
        <v>456</v>
      </c>
      <c r="C323" s="30" t="s">
        <v>598</v>
      </c>
      <c r="D323" s="30" t="s">
        <v>525</v>
      </c>
      <c r="E323" s="30" t="s">
        <v>541</v>
      </c>
      <c r="F323" s="36" t="s">
        <v>541</v>
      </c>
      <c r="G323" s="30" t="s">
        <v>410</v>
      </c>
      <c r="H323" s="30"/>
      <c r="I323" s="30"/>
      <c r="J323" s="30"/>
      <c r="K323" s="115"/>
      <c r="L323" s="120">
        <f>L324</f>
        <v>0</v>
      </c>
      <c r="M323" s="120"/>
      <c r="N323" s="120"/>
      <c r="O323" s="120"/>
      <c r="P323" s="200"/>
      <c r="Q323" s="200"/>
      <c r="R323" s="200"/>
      <c r="S323" s="126"/>
      <c r="T323" s="126"/>
      <c r="U323" s="201"/>
      <c r="V323" s="138"/>
      <c r="W323" s="126"/>
      <c r="X323" s="126"/>
      <c r="Y323" s="126"/>
      <c r="Z323" s="126"/>
      <c r="AA323" s="126"/>
      <c r="AB323" s="126"/>
      <c r="AC323" s="126"/>
      <c r="AD323" s="126"/>
      <c r="AE323" s="126"/>
      <c r="AF323" s="126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spans="1:42" ht="31.5">
      <c r="A324" s="28"/>
      <c r="B324" s="40" t="s">
        <v>457</v>
      </c>
      <c r="C324" s="30" t="s">
        <v>598</v>
      </c>
      <c r="D324" s="30" t="s">
        <v>525</v>
      </c>
      <c r="E324" s="30" t="s">
        <v>541</v>
      </c>
      <c r="F324" s="36" t="s">
        <v>541</v>
      </c>
      <c r="G324" s="30" t="s">
        <v>410</v>
      </c>
      <c r="H324" s="30" t="s">
        <v>507</v>
      </c>
      <c r="I324" s="30"/>
      <c r="J324" s="30"/>
      <c r="K324" s="115"/>
      <c r="L324" s="120">
        <f>L325</f>
        <v>0</v>
      </c>
      <c r="M324" s="120"/>
      <c r="N324" s="120"/>
      <c r="O324" s="120"/>
      <c r="P324" s="200"/>
      <c r="Q324" s="200"/>
      <c r="R324" s="200"/>
      <c r="S324" s="126"/>
      <c r="T324" s="126"/>
      <c r="U324" s="201"/>
      <c r="V324" s="138"/>
      <c r="W324" s="126"/>
      <c r="X324" s="126"/>
      <c r="Y324" s="126"/>
      <c r="Z324" s="126"/>
      <c r="AA324" s="126"/>
      <c r="AB324" s="126"/>
      <c r="AC324" s="126"/>
      <c r="AD324" s="126"/>
      <c r="AE324" s="126"/>
      <c r="AF324" s="126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spans="1:42" ht="47.25">
      <c r="A325" s="28"/>
      <c r="B325" s="40" t="s">
        <v>446</v>
      </c>
      <c r="C325" s="30" t="s">
        <v>598</v>
      </c>
      <c r="D325" s="30" t="s">
        <v>525</v>
      </c>
      <c r="E325" s="30" t="s">
        <v>541</v>
      </c>
      <c r="F325" s="36" t="s">
        <v>541</v>
      </c>
      <c r="G325" s="30" t="s">
        <v>410</v>
      </c>
      <c r="H325" s="30" t="s">
        <v>507</v>
      </c>
      <c r="I325" s="30" t="s">
        <v>432</v>
      </c>
      <c r="J325" s="30" t="s">
        <v>162</v>
      </c>
      <c r="K325" s="116"/>
      <c r="L325" s="120">
        <f>AD325</f>
        <v>0</v>
      </c>
      <c r="M325" s="120"/>
      <c r="N325" s="120"/>
      <c r="O325" s="120"/>
      <c r="P325" s="200"/>
      <c r="Q325" s="200"/>
      <c r="R325" s="200"/>
      <c r="S325" s="126"/>
      <c r="T325" s="126"/>
      <c r="U325" s="201"/>
      <c r="V325" s="138"/>
      <c r="W325" s="126"/>
      <c r="X325" s="126"/>
      <c r="Y325" s="126"/>
      <c r="Z325" s="126"/>
      <c r="AA325" s="126"/>
      <c r="AB325" s="126"/>
      <c r="AC325" s="126"/>
      <c r="AD325" s="126"/>
      <c r="AE325" s="126"/>
      <c r="AF325" s="126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spans="1:42" ht="47.25">
      <c r="A326" s="28"/>
      <c r="B326" s="41" t="s">
        <v>443</v>
      </c>
      <c r="C326" s="43" t="s">
        <v>598</v>
      </c>
      <c r="D326" s="43" t="s">
        <v>525</v>
      </c>
      <c r="E326" s="43" t="s">
        <v>541</v>
      </c>
      <c r="F326" s="82" t="s">
        <v>541</v>
      </c>
      <c r="G326" s="43"/>
      <c r="H326" s="43"/>
      <c r="I326" s="43"/>
      <c r="J326" s="43"/>
      <c r="K326" s="114"/>
      <c r="L326" s="120">
        <f>L327</f>
        <v>10792998.1</v>
      </c>
      <c r="M326" s="120"/>
      <c r="N326" s="120"/>
      <c r="O326" s="120"/>
      <c r="P326" s="200"/>
      <c r="Q326" s="200"/>
      <c r="R326" s="200"/>
      <c r="S326" s="126"/>
      <c r="T326" s="126"/>
      <c r="U326" s="201"/>
      <c r="V326" s="138"/>
      <c r="W326" s="126"/>
      <c r="X326" s="126"/>
      <c r="Y326" s="126"/>
      <c r="Z326" s="126"/>
      <c r="AA326" s="126"/>
      <c r="AB326" s="126"/>
      <c r="AC326" s="126"/>
      <c r="AD326" s="126"/>
      <c r="AE326" s="126"/>
      <c r="AF326" s="126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spans="1:42" ht="47.25">
      <c r="A327" s="28"/>
      <c r="B327" s="40" t="s">
        <v>456</v>
      </c>
      <c r="C327" s="30" t="s">
        <v>598</v>
      </c>
      <c r="D327" s="30" t="s">
        <v>525</v>
      </c>
      <c r="E327" s="30" t="s">
        <v>541</v>
      </c>
      <c r="F327" s="36" t="s">
        <v>541</v>
      </c>
      <c r="G327" s="30" t="s">
        <v>410</v>
      </c>
      <c r="H327" s="30"/>
      <c r="I327" s="30"/>
      <c r="J327" s="30"/>
      <c r="K327" s="115"/>
      <c r="L327" s="120">
        <f>L328</f>
        <v>10792998.1</v>
      </c>
      <c r="M327" s="120"/>
      <c r="N327" s="120"/>
      <c r="O327" s="120"/>
      <c r="P327" s="200"/>
      <c r="Q327" s="200"/>
      <c r="R327" s="200"/>
      <c r="S327" s="126"/>
      <c r="T327" s="126"/>
      <c r="U327" s="201"/>
      <c r="V327" s="138"/>
      <c r="W327" s="126"/>
      <c r="X327" s="126"/>
      <c r="Y327" s="126"/>
      <c r="Z327" s="126"/>
      <c r="AA327" s="126"/>
      <c r="AB327" s="126"/>
      <c r="AC327" s="126"/>
      <c r="AD327" s="126"/>
      <c r="AE327" s="126"/>
      <c r="AF327" s="126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spans="1:42" ht="31.5">
      <c r="A328" s="28"/>
      <c r="B328" s="40" t="s">
        <v>457</v>
      </c>
      <c r="C328" s="30" t="s">
        <v>598</v>
      </c>
      <c r="D328" s="30" t="s">
        <v>525</v>
      </c>
      <c r="E328" s="30" t="s">
        <v>541</v>
      </c>
      <c r="F328" s="36" t="s">
        <v>541</v>
      </c>
      <c r="G328" s="30" t="s">
        <v>410</v>
      </c>
      <c r="H328" s="30" t="s">
        <v>507</v>
      </c>
      <c r="I328" s="30"/>
      <c r="J328" s="30"/>
      <c r="K328" s="115"/>
      <c r="L328" s="120">
        <f>L329+L330+L331</f>
        <v>10792998.1</v>
      </c>
      <c r="M328" s="120"/>
      <c r="N328" s="120"/>
      <c r="O328" s="120"/>
      <c r="P328" s="200"/>
      <c r="Q328" s="200"/>
      <c r="R328" s="200"/>
      <c r="S328" s="126"/>
      <c r="T328" s="126"/>
      <c r="U328" s="201"/>
      <c r="V328" s="138"/>
      <c r="W328" s="126"/>
      <c r="X328" s="126"/>
      <c r="Y328" s="126"/>
      <c r="Z328" s="126"/>
      <c r="AA328" s="126"/>
      <c r="AB328" s="126"/>
      <c r="AC328" s="126"/>
      <c r="AD328" s="126"/>
      <c r="AE328" s="126"/>
      <c r="AF328" s="126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spans="1:42" ht="94.5">
      <c r="A329" s="28"/>
      <c r="B329" s="40" t="s">
        <v>955</v>
      </c>
      <c r="C329" s="30" t="s">
        <v>598</v>
      </c>
      <c r="D329" s="30" t="s">
        <v>525</v>
      </c>
      <c r="E329" s="30" t="s">
        <v>541</v>
      </c>
      <c r="F329" s="36" t="s">
        <v>541</v>
      </c>
      <c r="G329" s="30" t="s">
        <v>410</v>
      </c>
      <c r="H329" s="30" t="s">
        <v>507</v>
      </c>
      <c r="I329" s="30" t="s">
        <v>460</v>
      </c>
      <c r="J329" s="36" t="s">
        <v>162</v>
      </c>
      <c r="K329" s="116"/>
      <c r="L329" s="120">
        <f>V329+Q329</f>
        <v>10187232</v>
      </c>
      <c r="M329" s="120"/>
      <c r="N329" s="120"/>
      <c r="O329" s="120"/>
      <c r="P329" s="200"/>
      <c r="Q329" s="200"/>
      <c r="R329" s="200"/>
      <c r="S329" s="126"/>
      <c r="T329" s="126"/>
      <c r="U329" s="201"/>
      <c r="V329" s="138">
        <v>10187232</v>
      </c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6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spans="1:42" ht="63">
      <c r="A330" s="28"/>
      <c r="B330" s="37" t="s">
        <v>458</v>
      </c>
      <c r="C330" s="30" t="s">
        <v>598</v>
      </c>
      <c r="D330" s="30" t="s">
        <v>525</v>
      </c>
      <c r="E330" s="30" t="s">
        <v>541</v>
      </c>
      <c r="F330" s="36" t="s">
        <v>541</v>
      </c>
      <c r="G330" s="30" t="s">
        <v>410</v>
      </c>
      <c r="H330" s="30" t="s">
        <v>507</v>
      </c>
      <c r="I330" s="30" t="s">
        <v>460</v>
      </c>
      <c r="J330" s="32" t="s">
        <v>555</v>
      </c>
      <c r="K330" s="115"/>
      <c r="L330" s="120">
        <f>Q330+V330</f>
        <v>590808</v>
      </c>
      <c r="M330" s="120"/>
      <c r="N330" s="120"/>
      <c r="O330" s="120"/>
      <c r="P330" s="200"/>
      <c r="Q330" s="200">
        <v>348000</v>
      </c>
      <c r="R330" s="200"/>
      <c r="S330" s="126"/>
      <c r="T330" s="126"/>
      <c r="U330" s="201"/>
      <c r="V330" s="138">
        <v>242808</v>
      </c>
      <c r="W330" s="126"/>
      <c r="X330" s="126"/>
      <c r="Y330" s="126"/>
      <c r="Z330" s="126"/>
      <c r="AA330" s="126"/>
      <c r="AB330" s="126"/>
      <c r="AC330" s="126"/>
      <c r="AD330" s="126"/>
      <c r="AE330" s="126"/>
      <c r="AF330" s="126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spans="1:42" ht="63">
      <c r="A331" s="28"/>
      <c r="B331" s="33" t="s">
        <v>459</v>
      </c>
      <c r="C331" s="30" t="s">
        <v>598</v>
      </c>
      <c r="D331" s="30" t="s">
        <v>525</v>
      </c>
      <c r="E331" s="30" t="s">
        <v>541</v>
      </c>
      <c r="F331" s="36" t="s">
        <v>541</v>
      </c>
      <c r="G331" s="30" t="s">
        <v>410</v>
      </c>
      <c r="H331" s="30" t="s">
        <v>507</v>
      </c>
      <c r="I331" s="30" t="s">
        <v>460</v>
      </c>
      <c r="J331" s="32" t="s">
        <v>448</v>
      </c>
      <c r="K331" s="115"/>
      <c r="L331" s="120">
        <f>P331</f>
        <v>14958.1</v>
      </c>
      <c r="M331" s="120"/>
      <c r="N331" s="120"/>
      <c r="O331" s="120"/>
      <c r="P331" s="200">
        <v>14958.1</v>
      </c>
      <c r="Q331" s="200"/>
      <c r="R331" s="200"/>
      <c r="S331" s="126"/>
      <c r="T331" s="126"/>
      <c r="U331" s="201"/>
      <c r="V331" s="138"/>
      <c r="W331" s="126"/>
      <c r="X331" s="126"/>
      <c r="Y331" s="126"/>
      <c r="Z331" s="126"/>
      <c r="AA331" s="126"/>
      <c r="AB331" s="126"/>
      <c r="AC331" s="126"/>
      <c r="AD331" s="126"/>
      <c r="AE331" s="126"/>
      <c r="AF331" s="126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spans="1:42" ht="47.25">
      <c r="A332" s="28"/>
      <c r="B332" s="41" t="s">
        <v>443</v>
      </c>
      <c r="C332" s="30" t="s">
        <v>598</v>
      </c>
      <c r="D332" s="36" t="s">
        <v>525</v>
      </c>
      <c r="E332" s="36" t="s">
        <v>523</v>
      </c>
      <c r="F332" s="36" t="s">
        <v>523</v>
      </c>
      <c r="G332" s="36"/>
      <c r="H332" s="36"/>
      <c r="I332" s="36"/>
      <c r="J332" s="36"/>
      <c r="K332" s="115"/>
      <c r="L332" s="120">
        <f>L333</f>
        <v>0</v>
      </c>
      <c r="M332" s="120"/>
      <c r="N332" s="120"/>
      <c r="O332" s="120"/>
      <c r="P332" s="200"/>
      <c r="Q332" s="200"/>
      <c r="R332" s="200"/>
      <c r="S332" s="126"/>
      <c r="T332" s="126"/>
      <c r="U332" s="201"/>
      <c r="V332" s="138"/>
      <c r="W332" s="126"/>
      <c r="X332" s="126"/>
      <c r="Y332" s="126"/>
      <c r="Z332" s="126"/>
      <c r="AA332" s="126"/>
      <c r="AB332" s="126"/>
      <c r="AC332" s="126"/>
      <c r="AD332" s="126"/>
      <c r="AE332" s="126"/>
      <c r="AF332" s="126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spans="1:42" ht="47.25">
      <c r="A333" s="28"/>
      <c r="B333" s="40" t="s">
        <v>456</v>
      </c>
      <c r="C333" s="30" t="s">
        <v>598</v>
      </c>
      <c r="D333" s="30" t="s">
        <v>525</v>
      </c>
      <c r="E333" s="30" t="s">
        <v>523</v>
      </c>
      <c r="F333" s="36" t="s">
        <v>523</v>
      </c>
      <c r="G333" s="30" t="s">
        <v>415</v>
      </c>
      <c r="H333" s="30"/>
      <c r="I333" s="30"/>
      <c r="J333" s="30"/>
      <c r="K333" s="115"/>
      <c r="L333" s="120">
        <f>L334</f>
        <v>0</v>
      </c>
      <c r="M333" s="120"/>
      <c r="N333" s="120"/>
      <c r="O333" s="120"/>
      <c r="P333" s="200"/>
      <c r="Q333" s="200"/>
      <c r="R333" s="200"/>
      <c r="S333" s="126"/>
      <c r="T333" s="126"/>
      <c r="U333" s="201"/>
      <c r="V333" s="138"/>
      <c r="W333" s="126"/>
      <c r="X333" s="126"/>
      <c r="Y333" s="126"/>
      <c r="Z333" s="126"/>
      <c r="AA333" s="126"/>
      <c r="AB333" s="126"/>
      <c r="AC333" s="126"/>
      <c r="AD333" s="126"/>
      <c r="AE333" s="126"/>
      <c r="AF333" s="126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spans="1:42" ht="31.5">
      <c r="A334" s="28"/>
      <c r="B334" s="40" t="s">
        <v>457</v>
      </c>
      <c r="C334" s="30" t="s">
        <v>598</v>
      </c>
      <c r="D334" s="30" t="s">
        <v>525</v>
      </c>
      <c r="E334" s="30" t="s">
        <v>523</v>
      </c>
      <c r="F334" s="36" t="s">
        <v>523</v>
      </c>
      <c r="G334" s="30" t="s">
        <v>415</v>
      </c>
      <c r="H334" s="30" t="s">
        <v>541</v>
      </c>
      <c r="I334" s="30"/>
      <c r="J334" s="30"/>
      <c r="K334" s="115"/>
      <c r="L334" s="120">
        <f>L335</f>
        <v>0</v>
      </c>
      <c r="M334" s="120"/>
      <c r="N334" s="120"/>
      <c r="O334" s="120"/>
      <c r="P334" s="200"/>
      <c r="Q334" s="200"/>
      <c r="R334" s="200"/>
      <c r="S334" s="126"/>
      <c r="T334" s="126"/>
      <c r="U334" s="201"/>
      <c r="V334" s="138"/>
      <c r="W334" s="126"/>
      <c r="X334" s="126"/>
      <c r="Y334" s="126"/>
      <c r="Z334" s="126"/>
      <c r="AA334" s="126"/>
      <c r="AB334" s="126"/>
      <c r="AC334" s="126"/>
      <c r="AD334" s="126"/>
      <c r="AE334" s="126"/>
      <c r="AF334" s="126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spans="1:42" ht="15.75">
      <c r="A335" s="28"/>
      <c r="B335" s="40" t="s">
        <v>461</v>
      </c>
      <c r="C335" s="30" t="s">
        <v>598</v>
      </c>
      <c r="D335" s="30" t="s">
        <v>525</v>
      </c>
      <c r="E335" s="30" t="s">
        <v>523</v>
      </c>
      <c r="F335" s="36" t="s">
        <v>523</v>
      </c>
      <c r="G335" s="30" t="s">
        <v>415</v>
      </c>
      <c r="H335" s="30" t="s">
        <v>541</v>
      </c>
      <c r="I335" s="30" t="s">
        <v>462</v>
      </c>
      <c r="J335" s="36" t="s">
        <v>555</v>
      </c>
      <c r="K335" s="115"/>
      <c r="L335" s="120">
        <f>AA335</f>
        <v>0</v>
      </c>
      <c r="M335" s="120"/>
      <c r="N335" s="120"/>
      <c r="O335" s="120"/>
      <c r="P335" s="200"/>
      <c r="Q335" s="200"/>
      <c r="R335" s="200"/>
      <c r="S335" s="126"/>
      <c r="T335" s="126"/>
      <c r="U335" s="201"/>
      <c r="V335" s="138"/>
      <c r="W335" s="126"/>
      <c r="X335" s="126"/>
      <c r="Y335" s="126"/>
      <c r="Z335" s="126"/>
      <c r="AA335" s="126"/>
      <c r="AB335" s="126"/>
      <c r="AC335" s="126"/>
      <c r="AD335" s="126"/>
      <c r="AE335" s="126"/>
      <c r="AF335" s="126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spans="1:42" ht="47.25">
      <c r="A336" s="28"/>
      <c r="B336" s="28" t="s">
        <v>443</v>
      </c>
      <c r="C336" s="30" t="s">
        <v>598</v>
      </c>
      <c r="D336" s="30" t="s">
        <v>538</v>
      </c>
      <c r="E336" s="30" t="s">
        <v>514</v>
      </c>
      <c r="F336" s="36" t="s">
        <v>523</v>
      </c>
      <c r="G336" s="30"/>
      <c r="H336" s="30"/>
      <c r="I336" s="30"/>
      <c r="J336" s="30"/>
      <c r="K336" s="115"/>
      <c r="L336" s="120">
        <f>L337</f>
        <v>1129050</v>
      </c>
      <c r="M336" s="120"/>
      <c r="N336" s="120"/>
      <c r="O336" s="120"/>
      <c r="P336" s="200"/>
      <c r="Q336" s="200"/>
      <c r="R336" s="200"/>
      <c r="S336" s="126"/>
      <c r="T336" s="126"/>
      <c r="U336" s="201"/>
      <c r="V336" s="138"/>
      <c r="W336" s="126"/>
      <c r="X336" s="126"/>
      <c r="Y336" s="126"/>
      <c r="Z336" s="126"/>
      <c r="AA336" s="126"/>
      <c r="AB336" s="126"/>
      <c r="AC336" s="126"/>
      <c r="AD336" s="126"/>
      <c r="AE336" s="126"/>
      <c r="AF336" s="126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spans="1:42" ht="47.25">
      <c r="A337" s="28"/>
      <c r="B337" s="40" t="s">
        <v>456</v>
      </c>
      <c r="C337" s="30" t="s">
        <v>598</v>
      </c>
      <c r="D337" s="30" t="s">
        <v>538</v>
      </c>
      <c r="E337" s="30" t="s">
        <v>514</v>
      </c>
      <c r="F337" s="36" t="s">
        <v>523</v>
      </c>
      <c r="G337" s="30" t="s">
        <v>410</v>
      </c>
      <c r="H337" s="30"/>
      <c r="I337" s="30"/>
      <c r="J337" s="30"/>
      <c r="K337" s="115"/>
      <c r="L337" s="120">
        <f>L338</f>
        <v>1129050</v>
      </c>
      <c r="M337" s="120"/>
      <c r="N337" s="120"/>
      <c r="O337" s="120"/>
      <c r="P337" s="200"/>
      <c r="Q337" s="200"/>
      <c r="R337" s="200"/>
      <c r="S337" s="126"/>
      <c r="T337" s="126"/>
      <c r="U337" s="201"/>
      <c r="V337" s="138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6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spans="1:42" ht="31.5">
      <c r="A338" s="28"/>
      <c r="B338" s="40" t="s">
        <v>457</v>
      </c>
      <c r="C338" s="30" t="s">
        <v>598</v>
      </c>
      <c r="D338" s="30" t="s">
        <v>538</v>
      </c>
      <c r="E338" s="30" t="s">
        <v>514</v>
      </c>
      <c r="F338" s="36" t="s">
        <v>523</v>
      </c>
      <c r="G338" s="30" t="s">
        <v>410</v>
      </c>
      <c r="H338" s="30" t="s">
        <v>508</v>
      </c>
      <c r="I338" s="30"/>
      <c r="J338" s="30"/>
      <c r="K338" s="115"/>
      <c r="L338" s="120">
        <f>L339+L340</f>
        <v>1129050</v>
      </c>
      <c r="M338" s="120"/>
      <c r="N338" s="120"/>
      <c r="O338" s="120"/>
      <c r="P338" s="200"/>
      <c r="Q338" s="200"/>
      <c r="R338" s="200"/>
      <c r="S338" s="126"/>
      <c r="T338" s="126"/>
      <c r="U338" s="201"/>
      <c r="V338" s="138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6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spans="1:42" ht="15.75">
      <c r="A339" s="28"/>
      <c r="B339" s="40" t="s">
        <v>468</v>
      </c>
      <c r="C339" s="30" t="s">
        <v>598</v>
      </c>
      <c r="D339" s="30" t="s">
        <v>538</v>
      </c>
      <c r="E339" s="30" t="s">
        <v>514</v>
      </c>
      <c r="F339" s="36" t="s">
        <v>523</v>
      </c>
      <c r="G339" s="30" t="s">
        <v>410</v>
      </c>
      <c r="H339" s="30" t="s">
        <v>508</v>
      </c>
      <c r="I339" s="30" t="s">
        <v>411</v>
      </c>
      <c r="J339" s="30" t="s">
        <v>535</v>
      </c>
      <c r="K339" s="115"/>
      <c r="L339" s="120">
        <f>W339</f>
        <v>1129050</v>
      </c>
      <c r="M339" s="120"/>
      <c r="N339" s="120"/>
      <c r="O339" s="120"/>
      <c r="P339" s="200"/>
      <c r="Q339" s="200"/>
      <c r="R339" s="200"/>
      <c r="S339" s="126"/>
      <c r="T339" s="126"/>
      <c r="U339" s="201"/>
      <c r="V339" s="138"/>
      <c r="W339" s="126">
        <v>1129050</v>
      </c>
      <c r="X339" s="126"/>
      <c r="Y339" s="126"/>
      <c r="Z339" s="126"/>
      <c r="AA339" s="126"/>
      <c r="AB339" s="126"/>
      <c r="AC339" s="126"/>
      <c r="AD339" s="126"/>
      <c r="AE339" s="126"/>
      <c r="AF339" s="126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spans="1:42" ht="15.75">
      <c r="A340" s="28"/>
      <c r="B340" s="40" t="s">
        <v>469</v>
      </c>
      <c r="C340" s="30" t="s">
        <v>598</v>
      </c>
      <c r="D340" s="30" t="s">
        <v>538</v>
      </c>
      <c r="E340" s="30" t="s">
        <v>514</v>
      </c>
      <c r="F340" s="36" t="s">
        <v>523</v>
      </c>
      <c r="G340" s="30" t="s">
        <v>410</v>
      </c>
      <c r="H340" s="30" t="s">
        <v>508</v>
      </c>
      <c r="I340" s="30" t="s">
        <v>411</v>
      </c>
      <c r="J340" s="30">
        <v>200</v>
      </c>
      <c r="K340" s="115"/>
      <c r="L340" s="120">
        <f>W340</f>
        <v>0</v>
      </c>
      <c r="M340" s="120"/>
      <c r="N340" s="120"/>
      <c r="O340" s="120"/>
      <c r="P340" s="200"/>
      <c r="Q340" s="200"/>
      <c r="R340" s="200"/>
      <c r="S340" s="126"/>
      <c r="T340" s="126"/>
      <c r="U340" s="201"/>
      <c r="V340" s="138"/>
      <c r="W340" s="126"/>
      <c r="X340" s="126"/>
      <c r="Y340" s="126"/>
      <c r="Z340" s="126"/>
      <c r="AA340" s="126"/>
      <c r="AB340" s="126"/>
      <c r="AC340" s="126"/>
      <c r="AD340" s="126"/>
      <c r="AE340" s="126"/>
      <c r="AF340" s="126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spans="1:42" ht="15.75">
      <c r="A341" s="28"/>
      <c r="B341" s="40" t="s">
        <v>287</v>
      </c>
      <c r="C341" s="30" t="s">
        <v>598</v>
      </c>
      <c r="D341" s="30"/>
      <c r="E341" s="30"/>
      <c r="F341" s="36"/>
      <c r="G341" s="30"/>
      <c r="H341" s="30"/>
      <c r="I341" s="30"/>
      <c r="J341" s="30"/>
      <c r="K341" s="115"/>
      <c r="L341" s="120"/>
      <c r="M341" s="120"/>
      <c r="N341" s="120"/>
      <c r="O341" s="120"/>
      <c r="P341" s="200"/>
      <c r="Q341" s="200"/>
      <c r="R341" s="200"/>
      <c r="S341" s="126"/>
      <c r="T341" s="126"/>
      <c r="U341" s="201"/>
      <c r="V341" s="138"/>
      <c r="W341" s="126"/>
      <c r="X341" s="126"/>
      <c r="Y341" s="126"/>
      <c r="Z341" s="126"/>
      <c r="AA341" s="126"/>
      <c r="AB341" s="126"/>
      <c r="AC341" s="126"/>
      <c r="AD341" s="126"/>
      <c r="AE341" s="126"/>
      <c r="AF341" s="126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spans="1:42" ht="47.25">
      <c r="A342" s="28"/>
      <c r="B342" s="40" t="s">
        <v>463</v>
      </c>
      <c r="C342" s="30" t="s">
        <v>598</v>
      </c>
      <c r="D342" s="30" t="s">
        <v>538</v>
      </c>
      <c r="E342" s="30" t="s">
        <v>543</v>
      </c>
      <c r="F342" s="36" t="s">
        <v>541</v>
      </c>
      <c r="G342" s="30"/>
      <c r="H342" s="30"/>
      <c r="I342" s="30"/>
      <c r="J342" s="30"/>
      <c r="K342" s="115"/>
      <c r="L342" s="120">
        <f>L343</f>
        <v>78750</v>
      </c>
      <c r="M342" s="120"/>
      <c r="N342" s="120"/>
      <c r="O342" s="120"/>
      <c r="P342" s="200"/>
      <c r="Q342" s="200"/>
      <c r="R342" s="200"/>
      <c r="S342" s="126"/>
      <c r="T342" s="126"/>
      <c r="U342" s="201"/>
      <c r="V342" s="138"/>
      <c r="W342" s="126"/>
      <c r="X342" s="126"/>
      <c r="Y342" s="126"/>
      <c r="Z342" s="126"/>
      <c r="AA342" s="126"/>
      <c r="AB342" s="126"/>
      <c r="AC342" s="126"/>
      <c r="AD342" s="126"/>
      <c r="AE342" s="126"/>
      <c r="AF342" s="126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spans="1:42" ht="47.25">
      <c r="A343" s="28"/>
      <c r="B343" s="40" t="s">
        <v>464</v>
      </c>
      <c r="C343" s="30" t="s">
        <v>598</v>
      </c>
      <c r="D343" s="30" t="s">
        <v>538</v>
      </c>
      <c r="E343" s="30" t="s">
        <v>543</v>
      </c>
      <c r="F343" s="36" t="s">
        <v>541</v>
      </c>
      <c r="G343" s="30" t="s">
        <v>410</v>
      </c>
      <c r="H343" s="30"/>
      <c r="I343" s="30"/>
      <c r="J343" s="30"/>
      <c r="K343" s="115"/>
      <c r="L343" s="120">
        <f>L344</f>
        <v>78750</v>
      </c>
      <c r="M343" s="120"/>
      <c r="N343" s="120"/>
      <c r="O343" s="120"/>
      <c r="P343" s="200"/>
      <c r="Q343" s="200"/>
      <c r="R343" s="200"/>
      <c r="S343" s="126"/>
      <c r="T343" s="126"/>
      <c r="U343" s="201"/>
      <c r="V343" s="138"/>
      <c r="W343" s="126"/>
      <c r="X343" s="126"/>
      <c r="Y343" s="126"/>
      <c r="Z343" s="126"/>
      <c r="AA343" s="126"/>
      <c r="AB343" s="126"/>
      <c r="AC343" s="126"/>
      <c r="AD343" s="126"/>
      <c r="AE343" s="126"/>
      <c r="AF343" s="126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spans="1:42" ht="31.5">
      <c r="A344" s="28"/>
      <c r="B344" s="40" t="s">
        <v>465</v>
      </c>
      <c r="C344" s="30" t="s">
        <v>598</v>
      </c>
      <c r="D344" s="30" t="s">
        <v>538</v>
      </c>
      <c r="E344" s="30" t="s">
        <v>543</v>
      </c>
      <c r="F344" s="36" t="s">
        <v>541</v>
      </c>
      <c r="G344" s="30" t="s">
        <v>410</v>
      </c>
      <c r="H344" s="30" t="s">
        <v>507</v>
      </c>
      <c r="I344" s="30"/>
      <c r="J344" s="30"/>
      <c r="K344" s="115"/>
      <c r="L344" s="120">
        <f>L345</f>
        <v>78750</v>
      </c>
      <c r="M344" s="120"/>
      <c r="N344" s="120"/>
      <c r="O344" s="120"/>
      <c r="P344" s="200"/>
      <c r="Q344" s="200"/>
      <c r="R344" s="200"/>
      <c r="S344" s="126"/>
      <c r="T344" s="126"/>
      <c r="U344" s="201"/>
      <c r="V344" s="138"/>
      <c r="W344" s="126"/>
      <c r="X344" s="126"/>
      <c r="Y344" s="126"/>
      <c r="Z344" s="126"/>
      <c r="AA344" s="126"/>
      <c r="AB344" s="126"/>
      <c r="AC344" s="126"/>
      <c r="AD344" s="126"/>
      <c r="AE344" s="126"/>
      <c r="AF344" s="126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spans="1:42" ht="31.5">
      <c r="A345" s="28"/>
      <c r="B345" s="40" t="s">
        <v>467</v>
      </c>
      <c r="C345" s="30" t="s">
        <v>598</v>
      </c>
      <c r="D345" s="30" t="s">
        <v>538</v>
      </c>
      <c r="E345" s="30" t="s">
        <v>543</v>
      </c>
      <c r="F345" s="36" t="s">
        <v>541</v>
      </c>
      <c r="G345" s="30" t="s">
        <v>410</v>
      </c>
      <c r="H345" s="30" t="s">
        <v>507</v>
      </c>
      <c r="I345" s="30" t="s">
        <v>466</v>
      </c>
      <c r="J345" s="30" t="s">
        <v>555</v>
      </c>
      <c r="K345" s="115"/>
      <c r="L345" s="120">
        <f>Y345</f>
        <v>78750</v>
      </c>
      <c r="M345" s="120"/>
      <c r="N345" s="120"/>
      <c r="O345" s="120"/>
      <c r="P345" s="200"/>
      <c r="Q345" s="200"/>
      <c r="R345" s="200"/>
      <c r="S345" s="126"/>
      <c r="T345" s="126"/>
      <c r="U345" s="201"/>
      <c r="V345" s="138"/>
      <c r="W345" s="126"/>
      <c r="X345" s="126"/>
      <c r="Y345" s="126">
        <v>78750</v>
      </c>
      <c r="Z345" s="126"/>
      <c r="AA345" s="126"/>
      <c r="AB345" s="126"/>
      <c r="AC345" s="126"/>
      <c r="AD345" s="126"/>
      <c r="AE345" s="126"/>
      <c r="AF345" s="126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spans="1:42" ht="47.25">
      <c r="A346" s="218">
        <v>16</v>
      </c>
      <c r="B346" s="219" t="s">
        <v>58</v>
      </c>
      <c r="C346" s="220" t="s">
        <v>599</v>
      </c>
      <c r="D346" s="220"/>
      <c r="E346" s="220"/>
      <c r="F346" s="221"/>
      <c r="G346" s="220"/>
      <c r="H346" s="220"/>
      <c r="I346" s="220"/>
      <c r="J346" s="220"/>
      <c r="K346" s="222"/>
      <c r="L346" s="224">
        <f>L348+L352+L363+L367+L373</f>
        <v>9720993.5999999996</v>
      </c>
      <c r="M346" s="120"/>
      <c r="N346" s="120"/>
      <c r="O346" s="120"/>
      <c r="P346" s="200"/>
      <c r="Q346" s="200"/>
      <c r="R346" s="200"/>
      <c r="S346" s="126"/>
      <c r="T346" s="126"/>
      <c r="U346" s="201"/>
      <c r="V346" s="138"/>
      <c r="W346" s="126"/>
      <c r="X346" s="126"/>
      <c r="Y346" s="126"/>
      <c r="Z346" s="126"/>
      <c r="AA346" s="126"/>
      <c r="AB346" s="126"/>
      <c r="AC346" s="126"/>
      <c r="AD346" s="126"/>
      <c r="AE346" s="126"/>
      <c r="AF346" s="128"/>
      <c r="AG346" s="20"/>
      <c r="AH346" s="20"/>
      <c r="AI346" s="20"/>
      <c r="AJ346" s="89"/>
      <c r="AK346" s="20"/>
      <c r="AL346" s="20"/>
      <c r="AM346" s="20"/>
      <c r="AN346" s="89"/>
      <c r="AO346" s="21"/>
      <c r="AP346" s="3"/>
    </row>
    <row r="347" spans="1:42" ht="15.75">
      <c r="A347" s="28"/>
      <c r="B347" s="41" t="s">
        <v>223</v>
      </c>
      <c r="C347" s="30"/>
      <c r="D347" s="30"/>
      <c r="E347" s="30"/>
      <c r="F347" s="36"/>
      <c r="G347" s="30"/>
      <c r="H347" s="30"/>
      <c r="I347" s="30"/>
      <c r="J347" s="30"/>
      <c r="K347" s="112"/>
      <c r="L347" s="120"/>
      <c r="M347" s="120"/>
      <c r="N347" s="120"/>
      <c r="O347" s="120"/>
      <c r="P347" s="200"/>
      <c r="Q347" s="200"/>
      <c r="R347" s="200"/>
      <c r="S347" s="126"/>
      <c r="T347" s="126"/>
      <c r="U347" s="201"/>
      <c r="V347" s="138"/>
      <c r="W347" s="126"/>
      <c r="X347" s="126"/>
      <c r="Y347" s="126"/>
      <c r="Z347" s="126"/>
      <c r="AA347" s="126"/>
      <c r="AB347" s="126"/>
      <c r="AC347" s="126"/>
      <c r="AD347" s="126"/>
      <c r="AE347" s="126"/>
      <c r="AF347" s="128"/>
      <c r="AG347" s="20"/>
      <c r="AH347" s="20"/>
      <c r="AI347" s="20"/>
      <c r="AJ347" s="89"/>
      <c r="AK347" s="20"/>
      <c r="AL347" s="20"/>
      <c r="AM347" s="20"/>
      <c r="AN347" s="89"/>
      <c r="AO347" s="21"/>
      <c r="AP347" s="3"/>
    </row>
    <row r="348" spans="1:42" ht="47.25">
      <c r="A348" s="28"/>
      <c r="B348" s="150" t="s">
        <v>452</v>
      </c>
      <c r="C348" s="30" t="s">
        <v>599</v>
      </c>
      <c r="D348" s="32" t="s">
        <v>514</v>
      </c>
      <c r="E348" s="32" t="s">
        <v>507</v>
      </c>
      <c r="F348" s="36" t="s">
        <v>525</v>
      </c>
      <c r="G348" s="32"/>
      <c r="H348" s="32"/>
      <c r="I348" s="32"/>
      <c r="J348" s="30"/>
      <c r="K348" s="112"/>
      <c r="L348" s="120">
        <f>L349</f>
        <v>0</v>
      </c>
      <c r="M348" s="120"/>
      <c r="N348" s="120"/>
      <c r="O348" s="120"/>
      <c r="P348" s="200"/>
      <c r="Q348" s="200"/>
      <c r="R348" s="200"/>
      <c r="S348" s="126"/>
      <c r="T348" s="126"/>
      <c r="U348" s="201"/>
      <c r="V348" s="138"/>
      <c r="W348" s="126"/>
      <c r="X348" s="126"/>
      <c r="Y348" s="126"/>
      <c r="Z348" s="126"/>
      <c r="AA348" s="126"/>
      <c r="AB348" s="126"/>
      <c r="AC348" s="126"/>
      <c r="AD348" s="126"/>
      <c r="AE348" s="126"/>
      <c r="AF348" s="129"/>
      <c r="AG348" s="20"/>
      <c r="AH348" s="20"/>
      <c r="AI348" s="20"/>
      <c r="AJ348" s="89"/>
      <c r="AK348" s="20"/>
      <c r="AL348" s="20"/>
      <c r="AM348" s="20"/>
      <c r="AN348" s="20"/>
      <c r="AO348" s="97"/>
      <c r="AP348" s="3"/>
    </row>
    <row r="349" spans="1:42" ht="63">
      <c r="A349" s="28"/>
      <c r="B349" s="40" t="s">
        <v>453</v>
      </c>
      <c r="C349" s="30" t="s">
        <v>599</v>
      </c>
      <c r="D349" s="30" t="s">
        <v>514</v>
      </c>
      <c r="E349" s="30" t="s">
        <v>507</v>
      </c>
      <c r="F349" s="36" t="s">
        <v>525</v>
      </c>
      <c r="G349" s="30" t="s">
        <v>412</v>
      </c>
      <c r="H349" s="30"/>
      <c r="I349" s="30"/>
      <c r="J349" s="36"/>
      <c r="K349" s="112"/>
      <c r="L349" s="120">
        <f>L350</f>
        <v>0</v>
      </c>
      <c r="M349" s="120"/>
      <c r="N349" s="120"/>
      <c r="O349" s="120"/>
      <c r="P349" s="200"/>
      <c r="Q349" s="200"/>
      <c r="R349" s="200"/>
      <c r="S349" s="126"/>
      <c r="T349" s="126"/>
      <c r="U349" s="201"/>
      <c r="V349" s="138"/>
      <c r="W349" s="126"/>
      <c r="X349" s="126"/>
      <c r="Y349" s="126"/>
      <c r="Z349" s="126"/>
      <c r="AA349" s="126"/>
      <c r="AB349" s="126"/>
      <c r="AC349" s="126"/>
      <c r="AD349" s="126"/>
      <c r="AE349" s="126"/>
      <c r="AF349" s="130"/>
      <c r="AG349" s="20"/>
      <c r="AH349" s="20"/>
      <c r="AI349" s="20"/>
      <c r="AJ349" s="89"/>
      <c r="AK349" s="20"/>
      <c r="AL349" s="20"/>
      <c r="AM349" s="20"/>
      <c r="AN349" s="20"/>
      <c r="AO349" s="97"/>
      <c r="AP349" s="3"/>
    </row>
    <row r="350" spans="1:42" ht="47.25">
      <c r="A350" s="28"/>
      <c r="B350" s="40" t="s">
        <v>454</v>
      </c>
      <c r="C350" s="30" t="s">
        <v>599</v>
      </c>
      <c r="D350" s="30" t="s">
        <v>514</v>
      </c>
      <c r="E350" s="30" t="s">
        <v>507</v>
      </c>
      <c r="F350" s="36" t="s">
        <v>525</v>
      </c>
      <c r="G350" s="30" t="s">
        <v>412</v>
      </c>
      <c r="H350" s="30" t="s">
        <v>507</v>
      </c>
      <c r="I350" s="30"/>
      <c r="J350" s="36"/>
      <c r="K350" s="112"/>
      <c r="L350" s="120">
        <f>L351</f>
        <v>0</v>
      </c>
      <c r="M350" s="120"/>
      <c r="N350" s="120"/>
      <c r="O350" s="120"/>
      <c r="P350" s="200"/>
      <c r="Q350" s="200"/>
      <c r="R350" s="200"/>
      <c r="S350" s="126"/>
      <c r="T350" s="126"/>
      <c r="U350" s="201"/>
      <c r="V350" s="138"/>
      <c r="W350" s="126"/>
      <c r="X350" s="126"/>
      <c r="Y350" s="126"/>
      <c r="Z350" s="126"/>
      <c r="AA350" s="126"/>
      <c r="AB350" s="126"/>
      <c r="AC350" s="126"/>
      <c r="AD350" s="126"/>
      <c r="AE350" s="126"/>
      <c r="AF350" s="130"/>
      <c r="AG350" s="20"/>
      <c r="AH350" s="20"/>
      <c r="AI350" s="20"/>
      <c r="AJ350" s="89"/>
      <c r="AK350" s="20"/>
      <c r="AL350" s="20"/>
      <c r="AM350" s="20"/>
      <c r="AN350" s="20"/>
      <c r="AO350" s="97"/>
      <c r="AP350" s="3"/>
    </row>
    <row r="351" spans="1:42" ht="47.25">
      <c r="A351" s="28"/>
      <c r="B351" s="40" t="s">
        <v>455</v>
      </c>
      <c r="C351" s="30" t="s">
        <v>599</v>
      </c>
      <c r="D351" s="30" t="s">
        <v>514</v>
      </c>
      <c r="E351" s="30" t="s">
        <v>507</v>
      </c>
      <c r="F351" s="36" t="s">
        <v>525</v>
      </c>
      <c r="G351" s="30" t="s">
        <v>412</v>
      </c>
      <c r="H351" s="30" t="s">
        <v>507</v>
      </c>
      <c r="I351" s="30" t="s">
        <v>433</v>
      </c>
      <c r="J351" s="36" t="s">
        <v>555</v>
      </c>
      <c r="K351" s="112"/>
      <c r="L351" s="120">
        <f>Z351</f>
        <v>0</v>
      </c>
      <c r="M351" s="120"/>
      <c r="N351" s="120"/>
      <c r="O351" s="120"/>
      <c r="P351" s="200"/>
      <c r="Q351" s="200"/>
      <c r="R351" s="200"/>
      <c r="S351" s="126"/>
      <c r="T351" s="126"/>
      <c r="U351" s="201"/>
      <c r="V351" s="138"/>
      <c r="W351" s="126"/>
      <c r="X351" s="126"/>
      <c r="Y351" s="126"/>
      <c r="Z351" s="126"/>
      <c r="AA351" s="126"/>
      <c r="AB351" s="126"/>
      <c r="AC351" s="126"/>
      <c r="AD351" s="126"/>
      <c r="AE351" s="126"/>
      <c r="AF351" s="130"/>
      <c r="AG351" s="20"/>
      <c r="AH351" s="20"/>
      <c r="AI351" s="20"/>
      <c r="AJ351" s="89"/>
      <c r="AK351" s="20"/>
      <c r="AL351" s="20"/>
      <c r="AM351" s="20"/>
      <c r="AN351" s="20"/>
      <c r="AO351" s="97"/>
      <c r="AP351" s="3"/>
    </row>
    <row r="352" spans="1:42" ht="15.75">
      <c r="A352" s="28"/>
      <c r="B352" s="40" t="s">
        <v>56</v>
      </c>
      <c r="C352" s="30" t="s">
        <v>599</v>
      </c>
      <c r="D352" s="30" t="s">
        <v>525</v>
      </c>
      <c r="E352" s="30" t="s">
        <v>541</v>
      </c>
      <c r="F352" s="36"/>
      <c r="G352" s="30"/>
      <c r="H352" s="30"/>
      <c r="I352" s="30" t="s">
        <v>509</v>
      </c>
      <c r="J352" s="36" t="s">
        <v>510</v>
      </c>
      <c r="K352" s="112"/>
      <c r="L352" s="120">
        <f>L353+L359</f>
        <v>9039673.5999999996</v>
      </c>
      <c r="M352" s="120"/>
      <c r="N352" s="120"/>
      <c r="O352" s="120"/>
      <c r="P352" s="200"/>
      <c r="Q352" s="200"/>
      <c r="R352" s="200"/>
      <c r="S352" s="126"/>
      <c r="T352" s="126"/>
      <c r="U352" s="201"/>
      <c r="V352" s="138"/>
      <c r="W352" s="126"/>
      <c r="X352" s="126"/>
      <c r="Y352" s="126"/>
      <c r="Z352" s="126"/>
      <c r="AA352" s="126"/>
      <c r="AB352" s="126"/>
      <c r="AC352" s="126"/>
      <c r="AD352" s="126"/>
      <c r="AE352" s="126"/>
      <c r="AF352" s="130"/>
      <c r="AG352" s="20"/>
      <c r="AH352" s="20"/>
      <c r="AI352" s="20"/>
      <c r="AJ352" s="89"/>
      <c r="AK352" s="20"/>
      <c r="AL352" s="20"/>
      <c r="AM352" s="20"/>
      <c r="AN352" s="20"/>
      <c r="AO352" s="97"/>
      <c r="AP352" s="3"/>
    </row>
    <row r="353" spans="1:42" ht="47.25">
      <c r="A353" s="28"/>
      <c r="B353" s="40" t="s">
        <v>443</v>
      </c>
      <c r="C353" s="30" t="s">
        <v>599</v>
      </c>
      <c r="D353" s="30" t="s">
        <v>525</v>
      </c>
      <c r="E353" s="30" t="s">
        <v>541</v>
      </c>
      <c r="F353" s="36" t="s">
        <v>541</v>
      </c>
      <c r="G353" s="30"/>
      <c r="H353" s="30"/>
      <c r="I353" s="30"/>
      <c r="J353" s="36"/>
      <c r="K353" s="112"/>
      <c r="L353" s="120">
        <f>L354</f>
        <v>0</v>
      </c>
      <c r="M353" s="120"/>
      <c r="N353" s="120"/>
      <c r="O353" s="120"/>
      <c r="P353" s="200"/>
      <c r="Q353" s="200"/>
      <c r="R353" s="200"/>
      <c r="S353" s="126"/>
      <c r="T353" s="126"/>
      <c r="U353" s="201"/>
      <c r="V353" s="138"/>
      <c r="W353" s="126"/>
      <c r="X353" s="126"/>
      <c r="Y353" s="126"/>
      <c r="Z353" s="126"/>
      <c r="AA353" s="126"/>
      <c r="AB353" s="126"/>
      <c r="AC353" s="126"/>
      <c r="AD353" s="126"/>
      <c r="AE353" s="126"/>
      <c r="AF353" s="130"/>
      <c r="AG353" s="20"/>
      <c r="AH353" s="20"/>
      <c r="AI353" s="20"/>
      <c r="AJ353" s="89"/>
      <c r="AK353" s="20"/>
      <c r="AL353" s="20"/>
      <c r="AM353" s="20"/>
      <c r="AN353" s="20"/>
      <c r="AO353" s="97"/>
      <c r="AP353" s="3"/>
    </row>
    <row r="354" spans="1:42" ht="47.25">
      <c r="A354" s="28"/>
      <c r="B354" s="40" t="s">
        <v>456</v>
      </c>
      <c r="C354" s="30" t="s">
        <v>599</v>
      </c>
      <c r="D354" s="30" t="s">
        <v>525</v>
      </c>
      <c r="E354" s="30" t="s">
        <v>541</v>
      </c>
      <c r="F354" s="36" t="s">
        <v>541</v>
      </c>
      <c r="G354" s="30" t="s">
        <v>410</v>
      </c>
      <c r="H354" s="30"/>
      <c r="I354" s="30"/>
      <c r="J354" s="36"/>
      <c r="K354" s="112"/>
      <c r="L354" s="120">
        <f>L355</f>
        <v>0</v>
      </c>
      <c r="M354" s="120"/>
      <c r="N354" s="120"/>
      <c r="O354" s="120"/>
      <c r="P354" s="200"/>
      <c r="Q354" s="200"/>
      <c r="R354" s="200"/>
      <c r="S354" s="126"/>
      <c r="T354" s="126"/>
      <c r="U354" s="201"/>
      <c r="V354" s="138"/>
      <c r="W354" s="126"/>
      <c r="X354" s="126"/>
      <c r="Y354" s="126"/>
      <c r="Z354" s="126"/>
      <c r="AA354" s="126"/>
      <c r="AB354" s="126"/>
      <c r="AC354" s="126"/>
      <c r="AD354" s="126"/>
      <c r="AE354" s="126"/>
      <c r="AF354" s="130"/>
      <c r="AG354" s="20"/>
      <c r="AH354" s="20"/>
      <c r="AI354" s="20"/>
      <c r="AJ354" s="89"/>
      <c r="AK354" s="20"/>
      <c r="AL354" s="20"/>
      <c r="AM354" s="20"/>
      <c r="AN354" s="20"/>
      <c r="AO354" s="97"/>
      <c r="AP354" s="3"/>
    </row>
    <row r="355" spans="1:42" ht="31.5">
      <c r="A355" s="28"/>
      <c r="B355" s="40" t="s">
        <v>457</v>
      </c>
      <c r="C355" s="30" t="s">
        <v>599</v>
      </c>
      <c r="D355" s="30" t="s">
        <v>525</v>
      </c>
      <c r="E355" s="30" t="s">
        <v>541</v>
      </c>
      <c r="F355" s="36" t="s">
        <v>541</v>
      </c>
      <c r="G355" s="30" t="s">
        <v>410</v>
      </c>
      <c r="H355" s="30" t="s">
        <v>507</v>
      </c>
      <c r="I355" s="30"/>
      <c r="J355" s="36"/>
      <c r="K355" s="112"/>
      <c r="L355" s="120">
        <f>L356</f>
        <v>0</v>
      </c>
      <c r="M355" s="120"/>
      <c r="N355" s="120"/>
      <c r="O355" s="120"/>
      <c r="P355" s="200"/>
      <c r="Q355" s="200"/>
      <c r="R355" s="200"/>
      <c r="S355" s="126"/>
      <c r="T355" s="126"/>
      <c r="U355" s="201"/>
      <c r="V355" s="138"/>
      <c r="W355" s="126"/>
      <c r="X355" s="126"/>
      <c r="Y355" s="126"/>
      <c r="Z355" s="126"/>
      <c r="AA355" s="126"/>
      <c r="AB355" s="126"/>
      <c r="AC355" s="126"/>
      <c r="AD355" s="126"/>
      <c r="AE355" s="126"/>
      <c r="AF355" s="130"/>
      <c r="AG355" s="20"/>
      <c r="AH355" s="20"/>
      <c r="AI355" s="20"/>
      <c r="AJ355" s="89"/>
      <c r="AK355" s="20"/>
      <c r="AL355" s="20"/>
      <c r="AM355" s="20"/>
      <c r="AN355" s="20"/>
      <c r="AO355" s="97"/>
      <c r="AP355" s="3"/>
    </row>
    <row r="356" spans="1:42" ht="47.25">
      <c r="A356" s="28"/>
      <c r="B356" s="40" t="s">
        <v>446</v>
      </c>
      <c r="C356" s="30" t="s">
        <v>599</v>
      </c>
      <c r="D356" s="30" t="s">
        <v>525</v>
      </c>
      <c r="E356" s="30" t="s">
        <v>541</v>
      </c>
      <c r="F356" s="36" t="s">
        <v>541</v>
      </c>
      <c r="G356" s="30" t="s">
        <v>410</v>
      </c>
      <c r="H356" s="30" t="s">
        <v>507</v>
      </c>
      <c r="I356" s="30" t="s">
        <v>432</v>
      </c>
      <c r="J356" s="36" t="s">
        <v>162</v>
      </c>
      <c r="K356" s="112"/>
      <c r="L356" s="120">
        <f>AD356</f>
        <v>0</v>
      </c>
      <c r="M356" s="120"/>
      <c r="N356" s="120"/>
      <c r="O356" s="120"/>
      <c r="P356" s="200"/>
      <c r="Q356" s="200"/>
      <c r="R356" s="200"/>
      <c r="S356" s="126"/>
      <c r="T356" s="126"/>
      <c r="U356" s="201"/>
      <c r="V356" s="138"/>
      <c r="W356" s="126"/>
      <c r="X356" s="126"/>
      <c r="Y356" s="126"/>
      <c r="Z356" s="126"/>
      <c r="AA356" s="126"/>
      <c r="AB356" s="126"/>
      <c r="AC356" s="126"/>
      <c r="AD356" s="126"/>
      <c r="AE356" s="126"/>
      <c r="AF356" s="130"/>
      <c r="AG356" s="20"/>
      <c r="AH356" s="20"/>
      <c r="AI356" s="20"/>
      <c r="AJ356" s="89"/>
      <c r="AK356" s="20"/>
      <c r="AL356" s="20"/>
      <c r="AM356" s="20"/>
      <c r="AN356" s="20"/>
      <c r="AO356" s="97"/>
      <c r="AP356" s="3"/>
    </row>
    <row r="357" spans="1:42" ht="47.25">
      <c r="A357" s="28"/>
      <c r="B357" s="40" t="s">
        <v>443</v>
      </c>
      <c r="C357" s="30" t="s">
        <v>599</v>
      </c>
      <c r="D357" s="30" t="s">
        <v>525</v>
      </c>
      <c r="E357" s="30" t="s">
        <v>541</v>
      </c>
      <c r="F357" s="36" t="s">
        <v>541</v>
      </c>
      <c r="G357" s="30"/>
      <c r="H357" s="30"/>
      <c r="I357" s="30"/>
      <c r="J357" s="36"/>
      <c r="K357" s="112"/>
      <c r="L357" s="120">
        <f>L358</f>
        <v>9039673.5999999996</v>
      </c>
      <c r="M357" s="120"/>
      <c r="N357" s="120"/>
      <c r="O357" s="120"/>
      <c r="P357" s="200"/>
      <c r="Q357" s="200"/>
      <c r="R357" s="200"/>
      <c r="S357" s="126"/>
      <c r="T357" s="126"/>
      <c r="U357" s="201"/>
      <c r="V357" s="138"/>
      <c r="W357" s="126"/>
      <c r="X357" s="126"/>
      <c r="Y357" s="126"/>
      <c r="Z357" s="126"/>
      <c r="AA357" s="126"/>
      <c r="AB357" s="126"/>
      <c r="AC357" s="126"/>
      <c r="AD357" s="126"/>
      <c r="AE357" s="126"/>
      <c r="AF357" s="130"/>
      <c r="AG357" s="20"/>
      <c r="AH357" s="20"/>
      <c r="AI357" s="20"/>
      <c r="AJ357" s="89"/>
      <c r="AK357" s="20"/>
      <c r="AL357" s="20"/>
      <c r="AM357" s="20"/>
      <c r="AN357" s="20"/>
      <c r="AO357" s="97"/>
      <c r="AP357" s="3"/>
    </row>
    <row r="358" spans="1:42" ht="47.25">
      <c r="A358" s="28"/>
      <c r="B358" s="40" t="s">
        <v>456</v>
      </c>
      <c r="C358" s="30" t="s">
        <v>599</v>
      </c>
      <c r="D358" s="30" t="s">
        <v>525</v>
      </c>
      <c r="E358" s="30" t="s">
        <v>541</v>
      </c>
      <c r="F358" s="36" t="s">
        <v>541</v>
      </c>
      <c r="G358" s="30" t="s">
        <v>410</v>
      </c>
      <c r="H358" s="30"/>
      <c r="I358" s="30"/>
      <c r="J358" s="36"/>
      <c r="K358" s="112"/>
      <c r="L358" s="120">
        <f>L359</f>
        <v>9039673.5999999996</v>
      </c>
      <c r="M358" s="120"/>
      <c r="N358" s="120"/>
      <c r="O358" s="120"/>
      <c r="P358" s="200"/>
      <c r="Q358" s="200"/>
      <c r="R358" s="200"/>
      <c r="S358" s="126"/>
      <c r="T358" s="126"/>
      <c r="U358" s="201"/>
      <c r="V358" s="138"/>
      <c r="W358" s="126"/>
      <c r="X358" s="126"/>
      <c r="Y358" s="126"/>
      <c r="Z358" s="126"/>
      <c r="AA358" s="126"/>
      <c r="AB358" s="126"/>
      <c r="AC358" s="126"/>
      <c r="AD358" s="126"/>
      <c r="AE358" s="126"/>
      <c r="AF358" s="130"/>
      <c r="AG358" s="20"/>
      <c r="AH358" s="20"/>
      <c r="AI358" s="20"/>
      <c r="AJ358" s="89"/>
      <c r="AK358" s="20"/>
      <c r="AL358" s="20"/>
      <c r="AM358" s="20"/>
      <c r="AN358" s="20"/>
      <c r="AO358" s="97"/>
      <c r="AP358" s="3"/>
    </row>
    <row r="359" spans="1:42" ht="31.5">
      <c r="A359" s="28"/>
      <c r="B359" s="41" t="s">
        <v>457</v>
      </c>
      <c r="C359" s="30" t="s">
        <v>599</v>
      </c>
      <c r="D359" s="30" t="s">
        <v>525</v>
      </c>
      <c r="E359" s="30" t="s">
        <v>541</v>
      </c>
      <c r="F359" s="36" t="s">
        <v>541</v>
      </c>
      <c r="G359" s="30" t="s">
        <v>410</v>
      </c>
      <c r="H359" s="30" t="s">
        <v>507</v>
      </c>
      <c r="I359" s="30"/>
      <c r="J359" s="36"/>
      <c r="K359" s="112"/>
      <c r="L359" s="120">
        <f>L360+L361+L362</f>
        <v>9039673.5999999996</v>
      </c>
      <c r="M359" s="120"/>
      <c r="N359" s="120"/>
      <c r="O359" s="120"/>
      <c r="P359" s="200"/>
      <c r="Q359" s="200"/>
      <c r="R359" s="200"/>
      <c r="S359" s="126"/>
      <c r="T359" s="126"/>
      <c r="U359" s="201"/>
      <c r="V359" s="138"/>
      <c r="W359" s="126"/>
      <c r="X359" s="126"/>
      <c r="Y359" s="126"/>
      <c r="Z359" s="126"/>
      <c r="AA359" s="126"/>
      <c r="AB359" s="126"/>
      <c r="AC359" s="126"/>
      <c r="AD359" s="126"/>
      <c r="AE359" s="126"/>
      <c r="AF359" s="131"/>
      <c r="AG359" s="20"/>
      <c r="AH359" s="20"/>
      <c r="AI359" s="20"/>
      <c r="AJ359" s="89"/>
      <c r="AK359" s="20"/>
      <c r="AL359" s="20"/>
      <c r="AM359" s="20"/>
      <c r="AN359" s="20"/>
      <c r="AO359" s="97"/>
      <c r="AP359" s="3"/>
    </row>
    <row r="360" spans="1:42" ht="94.5">
      <c r="A360" s="28"/>
      <c r="B360" s="40" t="s">
        <v>955</v>
      </c>
      <c r="C360" s="30" t="s">
        <v>599</v>
      </c>
      <c r="D360" s="30" t="s">
        <v>525</v>
      </c>
      <c r="E360" s="30" t="s">
        <v>541</v>
      </c>
      <c r="F360" s="36" t="s">
        <v>541</v>
      </c>
      <c r="G360" s="30" t="s">
        <v>410</v>
      </c>
      <c r="H360" s="30" t="s">
        <v>507</v>
      </c>
      <c r="I360" s="30" t="s">
        <v>460</v>
      </c>
      <c r="J360" s="36" t="s">
        <v>162</v>
      </c>
      <c r="K360" s="112"/>
      <c r="L360" s="120">
        <f>Q360+V360</f>
        <v>8599708</v>
      </c>
      <c r="M360" s="120"/>
      <c r="N360" s="120"/>
      <c r="O360" s="120"/>
      <c r="P360" s="200"/>
      <c r="Q360" s="200"/>
      <c r="R360" s="200"/>
      <c r="S360" s="126"/>
      <c r="T360" s="126"/>
      <c r="U360" s="201"/>
      <c r="V360" s="138">
        <v>8599708</v>
      </c>
      <c r="W360" s="126"/>
      <c r="X360" s="126"/>
      <c r="Y360" s="126"/>
      <c r="Z360" s="126"/>
      <c r="AA360" s="126"/>
      <c r="AB360" s="126"/>
      <c r="AC360" s="126"/>
      <c r="AD360" s="126"/>
      <c r="AE360" s="126"/>
      <c r="AF360" s="128"/>
      <c r="AG360" s="20"/>
      <c r="AH360" s="20"/>
      <c r="AI360" s="20"/>
      <c r="AJ360" s="89"/>
      <c r="AK360" s="20"/>
      <c r="AL360" s="20"/>
      <c r="AM360" s="20"/>
      <c r="AN360" s="20"/>
      <c r="AO360" s="97"/>
      <c r="AP360" s="3"/>
    </row>
    <row r="361" spans="1:42" ht="63">
      <c r="A361" s="28"/>
      <c r="B361" s="28" t="s">
        <v>458</v>
      </c>
      <c r="C361" s="30" t="s">
        <v>599</v>
      </c>
      <c r="D361" s="30" t="s">
        <v>525</v>
      </c>
      <c r="E361" s="30" t="s">
        <v>541</v>
      </c>
      <c r="F361" s="36" t="s">
        <v>541</v>
      </c>
      <c r="G361" s="30" t="s">
        <v>410</v>
      </c>
      <c r="H361" s="30" t="s">
        <v>507</v>
      </c>
      <c r="I361" s="30" t="s">
        <v>460</v>
      </c>
      <c r="J361" s="30" t="s">
        <v>555</v>
      </c>
      <c r="K361" s="115"/>
      <c r="L361" s="120">
        <f>Q361+V361</f>
        <v>431496</v>
      </c>
      <c r="M361" s="120"/>
      <c r="N361" s="120"/>
      <c r="O361" s="120"/>
      <c r="P361" s="200"/>
      <c r="Q361" s="200">
        <v>212500</v>
      </c>
      <c r="R361" s="200"/>
      <c r="S361" s="126"/>
      <c r="T361" s="126"/>
      <c r="U361" s="201"/>
      <c r="V361" s="138">
        <v>218996</v>
      </c>
      <c r="W361" s="126"/>
      <c r="X361" s="126"/>
      <c r="Y361" s="126"/>
      <c r="Z361" s="126"/>
      <c r="AA361" s="126"/>
      <c r="AB361" s="126"/>
      <c r="AC361" s="126"/>
      <c r="AD361" s="126"/>
      <c r="AE361" s="126"/>
      <c r="AF361" s="128"/>
      <c r="AG361" s="20"/>
      <c r="AH361" s="20"/>
      <c r="AI361" s="20"/>
      <c r="AJ361" s="89"/>
      <c r="AK361" s="20"/>
      <c r="AL361" s="20"/>
      <c r="AM361" s="20"/>
      <c r="AN361" s="20"/>
      <c r="AO361" s="98"/>
      <c r="AP361" s="3"/>
    </row>
    <row r="362" spans="1:42" ht="63">
      <c r="A362" s="28"/>
      <c r="B362" s="38" t="s">
        <v>459</v>
      </c>
      <c r="C362" s="30" t="s">
        <v>599</v>
      </c>
      <c r="D362" s="30" t="s">
        <v>525</v>
      </c>
      <c r="E362" s="30" t="s">
        <v>541</v>
      </c>
      <c r="F362" s="36" t="s">
        <v>541</v>
      </c>
      <c r="G362" s="30" t="s">
        <v>410</v>
      </c>
      <c r="H362" s="30" t="s">
        <v>507</v>
      </c>
      <c r="I362" s="30" t="s">
        <v>460</v>
      </c>
      <c r="J362" s="30" t="s">
        <v>448</v>
      </c>
      <c r="K362" s="115"/>
      <c r="L362" s="120">
        <f>P362</f>
        <v>8469.6</v>
      </c>
      <c r="M362" s="120"/>
      <c r="N362" s="120"/>
      <c r="O362" s="120"/>
      <c r="P362" s="200">
        <v>8469.6</v>
      </c>
      <c r="Q362" s="200"/>
      <c r="R362" s="200"/>
      <c r="S362" s="126"/>
      <c r="T362" s="126"/>
      <c r="U362" s="201"/>
      <c r="V362" s="138"/>
      <c r="W362" s="126"/>
      <c r="X362" s="126"/>
      <c r="Y362" s="126"/>
      <c r="Z362" s="126"/>
      <c r="AA362" s="126"/>
      <c r="AB362" s="126"/>
      <c r="AC362" s="126"/>
      <c r="AD362" s="126"/>
      <c r="AE362" s="126"/>
      <c r="AF362" s="128"/>
      <c r="AG362" s="20"/>
      <c r="AH362" s="20"/>
      <c r="AI362" s="20"/>
      <c r="AJ362" s="89"/>
      <c r="AK362" s="20"/>
      <c r="AL362" s="20"/>
      <c r="AM362" s="20"/>
      <c r="AN362" s="20"/>
      <c r="AO362" s="97"/>
      <c r="AP362" s="3"/>
    </row>
    <row r="363" spans="1:42" ht="47.25">
      <c r="A363" s="28"/>
      <c r="B363" s="150" t="s">
        <v>443</v>
      </c>
      <c r="C363" s="30" t="s">
        <v>599</v>
      </c>
      <c r="D363" s="30" t="s">
        <v>525</v>
      </c>
      <c r="E363" s="30" t="s">
        <v>523</v>
      </c>
      <c r="F363" s="36" t="s">
        <v>523</v>
      </c>
      <c r="G363" s="30"/>
      <c r="H363" s="30"/>
      <c r="I363" s="30"/>
      <c r="J363" s="30"/>
      <c r="K363" s="115"/>
      <c r="L363" s="120">
        <f>L364</f>
        <v>0</v>
      </c>
      <c r="M363" s="120"/>
      <c r="N363" s="120"/>
      <c r="O363" s="120"/>
      <c r="P363" s="200"/>
      <c r="Q363" s="200"/>
      <c r="R363" s="200"/>
      <c r="S363" s="126"/>
      <c r="T363" s="126"/>
      <c r="U363" s="201"/>
      <c r="V363" s="138"/>
      <c r="W363" s="126"/>
      <c r="X363" s="126"/>
      <c r="Y363" s="126"/>
      <c r="Z363" s="126"/>
      <c r="AA363" s="126"/>
      <c r="AB363" s="126"/>
      <c r="AC363" s="126"/>
      <c r="AD363" s="126"/>
      <c r="AE363" s="126"/>
      <c r="AF363" s="128"/>
      <c r="AG363" s="20"/>
      <c r="AH363" s="20"/>
      <c r="AI363" s="20"/>
      <c r="AJ363" s="89"/>
      <c r="AK363" s="20"/>
      <c r="AL363" s="20"/>
      <c r="AM363" s="20"/>
      <c r="AN363" s="20"/>
      <c r="AO363" s="97"/>
      <c r="AP363" s="3"/>
    </row>
    <row r="364" spans="1:42" ht="47.25">
      <c r="A364" s="28"/>
      <c r="B364" s="40" t="s">
        <v>456</v>
      </c>
      <c r="C364" s="30" t="s">
        <v>599</v>
      </c>
      <c r="D364" s="30" t="s">
        <v>525</v>
      </c>
      <c r="E364" s="30" t="s">
        <v>523</v>
      </c>
      <c r="F364" s="36" t="s">
        <v>523</v>
      </c>
      <c r="G364" s="30" t="s">
        <v>415</v>
      </c>
      <c r="H364" s="30"/>
      <c r="I364" s="30"/>
      <c r="J364" s="30"/>
      <c r="K364" s="115"/>
      <c r="L364" s="120">
        <f>L365</f>
        <v>0</v>
      </c>
      <c r="M364" s="120"/>
      <c r="N364" s="120"/>
      <c r="O364" s="120"/>
      <c r="P364" s="200"/>
      <c r="Q364" s="200"/>
      <c r="R364" s="200"/>
      <c r="S364" s="126"/>
      <c r="T364" s="126"/>
      <c r="U364" s="201"/>
      <c r="V364" s="138"/>
      <c r="W364" s="126"/>
      <c r="X364" s="126"/>
      <c r="Y364" s="126"/>
      <c r="Z364" s="126"/>
      <c r="AA364" s="126"/>
      <c r="AB364" s="126"/>
      <c r="AC364" s="126"/>
      <c r="AD364" s="126"/>
      <c r="AE364" s="126"/>
      <c r="AF364" s="128"/>
      <c r="AG364" s="20"/>
      <c r="AH364" s="20"/>
      <c r="AI364" s="20"/>
      <c r="AJ364" s="89"/>
      <c r="AK364" s="20"/>
      <c r="AL364" s="20"/>
      <c r="AM364" s="20"/>
      <c r="AN364" s="20"/>
      <c r="AO364" s="97"/>
      <c r="AP364" s="3"/>
    </row>
    <row r="365" spans="1:42" ht="31.5">
      <c r="A365" s="28"/>
      <c r="B365" s="40" t="s">
        <v>457</v>
      </c>
      <c r="C365" s="30" t="s">
        <v>599</v>
      </c>
      <c r="D365" s="30" t="s">
        <v>525</v>
      </c>
      <c r="E365" s="30" t="s">
        <v>523</v>
      </c>
      <c r="F365" s="36" t="s">
        <v>523</v>
      </c>
      <c r="G365" s="30" t="s">
        <v>415</v>
      </c>
      <c r="H365" s="30" t="s">
        <v>541</v>
      </c>
      <c r="I365" s="30"/>
      <c r="J365" s="30"/>
      <c r="K365" s="116"/>
      <c r="L365" s="120">
        <f>L366</f>
        <v>0</v>
      </c>
      <c r="M365" s="120"/>
      <c r="N365" s="120"/>
      <c r="O365" s="120"/>
      <c r="P365" s="200"/>
      <c r="Q365" s="200"/>
      <c r="R365" s="200"/>
      <c r="S365" s="126"/>
      <c r="T365" s="126"/>
      <c r="U365" s="201"/>
      <c r="V365" s="138"/>
      <c r="W365" s="126"/>
      <c r="X365" s="126"/>
      <c r="Y365" s="126"/>
      <c r="Z365" s="126"/>
      <c r="AA365" s="126"/>
      <c r="AB365" s="126"/>
      <c r="AC365" s="126"/>
      <c r="AD365" s="126"/>
      <c r="AE365" s="126"/>
      <c r="AF365" s="128"/>
      <c r="AG365" s="20"/>
      <c r="AH365" s="20"/>
      <c r="AI365" s="20"/>
      <c r="AJ365" s="89"/>
      <c r="AK365" s="20"/>
      <c r="AL365" s="20"/>
      <c r="AM365" s="20"/>
      <c r="AN365" s="89"/>
      <c r="AO365" s="98"/>
      <c r="AP365" s="3"/>
    </row>
    <row r="366" spans="1:42" ht="15.75">
      <c r="A366" s="28"/>
      <c r="B366" s="40" t="s">
        <v>461</v>
      </c>
      <c r="C366" s="30" t="s">
        <v>599</v>
      </c>
      <c r="D366" s="30" t="s">
        <v>525</v>
      </c>
      <c r="E366" s="30" t="s">
        <v>523</v>
      </c>
      <c r="F366" s="36" t="s">
        <v>523</v>
      </c>
      <c r="G366" s="30" t="s">
        <v>415</v>
      </c>
      <c r="H366" s="30" t="s">
        <v>541</v>
      </c>
      <c r="I366" s="30" t="s">
        <v>462</v>
      </c>
      <c r="J366" s="30" t="s">
        <v>555</v>
      </c>
      <c r="K366" s="115"/>
      <c r="L366" s="120">
        <f>AA366</f>
        <v>0</v>
      </c>
      <c r="M366" s="120"/>
      <c r="N366" s="120"/>
      <c r="O366" s="120"/>
      <c r="P366" s="200"/>
      <c r="Q366" s="200"/>
      <c r="R366" s="200"/>
      <c r="S366" s="126"/>
      <c r="T366" s="126"/>
      <c r="U366" s="201"/>
      <c r="V366" s="138"/>
      <c r="W366" s="126"/>
      <c r="X366" s="126"/>
      <c r="Y366" s="126"/>
      <c r="Z366" s="126"/>
      <c r="AA366" s="126"/>
      <c r="AB366" s="126"/>
      <c r="AC366" s="126"/>
      <c r="AD366" s="126"/>
      <c r="AE366" s="126"/>
      <c r="AF366" s="132"/>
      <c r="AG366" s="20"/>
      <c r="AH366" s="20"/>
      <c r="AI366" s="20"/>
      <c r="AJ366" s="89"/>
      <c r="AK366" s="20"/>
      <c r="AL366" s="20"/>
      <c r="AM366" s="20"/>
      <c r="AN366" s="88"/>
      <c r="AO366" s="97"/>
      <c r="AP366" s="3"/>
    </row>
    <row r="367" spans="1:42" ht="47.25">
      <c r="A367" s="28"/>
      <c r="B367" s="40" t="s">
        <v>443</v>
      </c>
      <c r="C367" s="30" t="s">
        <v>599</v>
      </c>
      <c r="D367" s="30" t="s">
        <v>538</v>
      </c>
      <c r="E367" s="30" t="s">
        <v>514</v>
      </c>
      <c r="F367" s="36" t="s">
        <v>523</v>
      </c>
      <c r="G367" s="30"/>
      <c r="H367" s="30"/>
      <c r="I367" s="30"/>
      <c r="J367" s="30"/>
      <c r="K367" s="115"/>
      <c r="L367" s="120">
        <f>L368</f>
        <v>681320</v>
      </c>
      <c r="M367" s="120"/>
      <c r="N367" s="120"/>
      <c r="O367" s="120"/>
      <c r="P367" s="200"/>
      <c r="Q367" s="200"/>
      <c r="R367" s="200"/>
      <c r="S367" s="126"/>
      <c r="T367" s="126"/>
      <c r="U367" s="201"/>
      <c r="V367" s="138"/>
      <c r="W367" s="126"/>
      <c r="X367" s="126"/>
      <c r="Y367" s="126"/>
      <c r="Z367" s="126"/>
      <c r="AA367" s="126"/>
      <c r="AB367" s="126"/>
      <c r="AC367" s="126"/>
      <c r="AD367" s="126"/>
      <c r="AE367" s="126"/>
      <c r="AF367" s="133"/>
      <c r="AG367" s="20"/>
      <c r="AH367" s="20"/>
      <c r="AI367" s="20"/>
      <c r="AJ367" s="89"/>
      <c r="AK367" s="20"/>
      <c r="AL367" s="20"/>
      <c r="AM367" s="20"/>
      <c r="AN367" s="88"/>
      <c r="AO367" s="97"/>
      <c r="AP367" s="3"/>
    </row>
    <row r="368" spans="1:42" ht="47.25">
      <c r="A368" s="28"/>
      <c r="B368" s="40" t="s">
        <v>456</v>
      </c>
      <c r="C368" s="30" t="s">
        <v>599</v>
      </c>
      <c r="D368" s="30" t="s">
        <v>538</v>
      </c>
      <c r="E368" s="30" t="s">
        <v>514</v>
      </c>
      <c r="F368" s="36" t="s">
        <v>523</v>
      </c>
      <c r="G368" s="30" t="s">
        <v>410</v>
      </c>
      <c r="H368" s="30"/>
      <c r="I368" s="30"/>
      <c r="J368" s="30"/>
      <c r="K368" s="115"/>
      <c r="L368" s="120">
        <f>L369</f>
        <v>681320</v>
      </c>
      <c r="M368" s="120"/>
      <c r="N368" s="120"/>
      <c r="O368" s="120"/>
      <c r="P368" s="200"/>
      <c r="Q368" s="200"/>
      <c r="R368" s="200"/>
      <c r="S368" s="126"/>
      <c r="T368" s="126"/>
      <c r="U368" s="201"/>
      <c r="V368" s="138"/>
      <c r="W368" s="126"/>
      <c r="X368" s="126"/>
      <c r="Y368" s="126"/>
      <c r="Z368" s="126"/>
      <c r="AA368" s="126"/>
      <c r="AB368" s="126"/>
      <c r="AC368" s="126"/>
      <c r="AD368" s="126"/>
      <c r="AE368" s="126"/>
      <c r="AF368" s="134"/>
      <c r="AG368" s="20"/>
      <c r="AH368" s="89"/>
      <c r="AI368" s="89"/>
      <c r="AJ368" s="89"/>
      <c r="AK368" s="89"/>
      <c r="AL368" s="89"/>
      <c r="AM368" s="89"/>
      <c r="AN368" s="89"/>
      <c r="AO368" s="97"/>
      <c r="AP368" s="3"/>
    </row>
    <row r="369" spans="1:42" ht="31.5">
      <c r="A369" s="28"/>
      <c r="B369" s="40" t="s">
        <v>575</v>
      </c>
      <c r="C369" s="30" t="s">
        <v>599</v>
      </c>
      <c r="D369" s="30" t="s">
        <v>538</v>
      </c>
      <c r="E369" s="30" t="s">
        <v>514</v>
      </c>
      <c r="F369" s="36" t="s">
        <v>523</v>
      </c>
      <c r="G369" s="30" t="s">
        <v>410</v>
      </c>
      <c r="H369" s="30" t="s">
        <v>508</v>
      </c>
      <c r="I369" s="30"/>
      <c r="J369" s="36"/>
      <c r="K369" s="116"/>
      <c r="L369" s="120">
        <f>L370+L371</f>
        <v>681320</v>
      </c>
      <c r="M369" s="120"/>
      <c r="N369" s="120"/>
      <c r="O369" s="120"/>
      <c r="P369" s="200"/>
      <c r="Q369" s="200"/>
      <c r="R369" s="200"/>
      <c r="S369" s="126"/>
      <c r="T369" s="126"/>
      <c r="U369" s="201"/>
      <c r="V369" s="138"/>
      <c r="W369" s="126"/>
      <c r="X369" s="126"/>
      <c r="Y369" s="126"/>
      <c r="Z369" s="126"/>
      <c r="AA369" s="126"/>
      <c r="AB369" s="126"/>
      <c r="AC369" s="126"/>
      <c r="AD369" s="126"/>
      <c r="AE369" s="126"/>
      <c r="AF369" s="128"/>
      <c r="AG369" s="20"/>
      <c r="AH369" s="20"/>
      <c r="AI369" s="20"/>
      <c r="AJ369" s="89"/>
      <c r="AK369" s="20"/>
      <c r="AL369" s="20"/>
      <c r="AM369" s="20"/>
      <c r="AN369" s="20"/>
      <c r="AO369" s="97"/>
      <c r="AP369" s="3"/>
    </row>
    <row r="370" spans="1:42" ht="15.75">
      <c r="A370" s="28"/>
      <c r="B370" s="37" t="s">
        <v>468</v>
      </c>
      <c r="C370" s="30" t="s">
        <v>599</v>
      </c>
      <c r="D370" s="30" t="s">
        <v>538</v>
      </c>
      <c r="E370" s="30" t="s">
        <v>514</v>
      </c>
      <c r="F370" s="36" t="s">
        <v>523</v>
      </c>
      <c r="G370" s="30" t="s">
        <v>410</v>
      </c>
      <c r="H370" s="30" t="s">
        <v>508</v>
      </c>
      <c r="I370" s="30" t="s">
        <v>411</v>
      </c>
      <c r="J370" s="32" t="s">
        <v>535</v>
      </c>
      <c r="K370" s="115"/>
      <c r="L370" s="120">
        <f>W370</f>
        <v>681320</v>
      </c>
      <c r="M370" s="120"/>
      <c r="N370" s="120"/>
      <c r="O370" s="120"/>
      <c r="P370" s="200"/>
      <c r="Q370" s="200"/>
      <c r="R370" s="200"/>
      <c r="S370" s="126"/>
      <c r="T370" s="126"/>
      <c r="U370" s="201"/>
      <c r="V370" s="138"/>
      <c r="W370" s="126">
        <v>681320</v>
      </c>
      <c r="X370" s="126"/>
      <c r="Y370" s="126"/>
      <c r="Z370" s="126"/>
      <c r="AA370" s="126"/>
      <c r="AB370" s="126"/>
      <c r="AC370" s="126"/>
      <c r="AD370" s="126"/>
      <c r="AE370" s="126"/>
      <c r="AF370" s="128"/>
      <c r="AG370" s="20"/>
      <c r="AH370" s="20"/>
      <c r="AI370" s="20"/>
      <c r="AJ370" s="89"/>
      <c r="AK370" s="20"/>
      <c r="AL370" s="20"/>
      <c r="AM370" s="20"/>
      <c r="AN370" s="20"/>
      <c r="AO370" s="97"/>
      <c r="AP370" s="3"/>
    </row>
    <row r="371" spans="1:42" ht="15.75">
      <c r="A371" s="28"/>
      <c r="B371" s="33" t="s">
        <v>469</v>
      </c>
      <c r="C371" s="30" t="s">
        <v>599</v>
      </c>
      <c r="D371" s="30" t="s">
        <v>538</v>
      </c>
      <c r="E371" s="30" t="s">
        <v>514</v>
      </c>
      <c r="F371" s="36" t="s">
        <v>523</v>
      </c>
      <c r="G371" s="30" t="s">
        <v>410</v>
      </c>
      <c r="H371" s="30" t="s">
        <v>508</v>
      </c>
      <c r="I371" s="30" t="s">
        <v>411</v>
      </c>
      <c r="J371" s="32">
        <v>200</v>
      </c>
      <c r="K371" s="115"/>
      <c r="L371" s="120">
        <f>W371</f>
        <v>0</v>
      </c>
      <c r="M371" s="120"/>
      <c r="N371" s="120"/>
      <c r="O371" s="120"/>
      <c r="P371" s="200"/>
      <c r="Q371" s="200"/>
      <c r="R371" s="200"/>
      <c r="S371" s="126"/>
      <c r="T371" s="126"/>
      <c r="U371" s="201"/>
      <c r="V371" s="138"/>
      <c r="W371" s="126">
        <v>0</v>
      </c>
      <c r="X371" s="126"/>
      <c r="Y371" s="126"/>
      <c r="Z371" s="126"/>
      <c r="AA371" s="126"/>
      <c r="AB371" s="126"/>
      <c r="AC371" s="126"/>
      <c r="AD371" s="126"/>
      <c r="AE371" s="126"/>
      <c r="AF371" s="128"/>
      <c r="AG371" s="20"/>
      <c r="AH371" s="20"/>
      <c r="AI371" s="20"/>
      <c r="AJ371" s="89"/>
      <c r="AK371" s="20"/>
      <c r="AL371" s="20"/>
      <c r="AM371" s="20"/>
      <c r="AN371" s="89"/>
      <c r="AO371" s="97"/>
      <c r="AP371" s="3"/>
    </row>
    <row r="372" spans="1:42" ht="15.75">
      <c r="A372" s="28"/>
      <c r="B372" s="41" t="s">
        <v>287</v>
      </c>
      <c r="C372" s="30"/>
      <c r="D372" s="36"/>
      <c r="E372" s="36"/>
      <c r="F372" s="36"/>
      <c r="G372" s="36"/>
      <c r="H372" s="36"/>
      <c r="I372" s="36"/>
      <c r="J372" s="36"/>
      <c r="K372" s="115"/>
      <c r="L372" s="120"/>
      <c r="M372" s="120"/>
      <c r="N372" s="120"/>
      <c r="O372" s="120"/>
      <c r="P372" s="200"/>
      <c r="Q372" s="200"/>
      <c r="R372" s="200"/>
      <c r="S372" s="126"/>
      <c r="T372" s="126"/>
      <c r="U372" s="201"/>
      <c r="V372" s="138"/>
      <c r="W372" s="126"/>
      <c r="X372" s="126"/>
      <c r="Y372" s="126"/>
      <c r="Z372" s="126"/>
      <c r="AA372" s="126"/>
      <c r="AB372" s="126"/>
      <c r="AC372" s="126"/>
      <c r="AD372" s="126"/>
      <c r="AE372" s="126"/>
      <c r="AF372" s="129"/>
      <c r="AG372" s="20"/>
      <c r="AH372" s="20"/>
      <c r="AI372" s="20"/>
      <c r="AJ372" s="89"/>
      <c r="AK372" s="20"/>
      <c r="AL372" s="20"/>
      <c r="AM372" s="20"/>
      <c r="AN372" s="20"/>
      <c r="AO372" s="97"/>
      <c r="AP372" s="3"/>
    </row>
    <row r="373" spans="1:42" ht="47.25">
      <c r="A373" s="28"/>
      <c r="B373" s="40" t="s">
        <v>463</v>
      </c>
      <c r="C373" s="30" t="s">
        <v>599</v>
      </c>
      <c r="D373" s="30" t="s">
        <v>538</v>
      </c>
      <c r="E373" s="30" t="s">
        <v>543</v>
      </c>
      <c r="F373" s="36" t="s">
        <v>541</v>
      </c>
      <c r="G373" s="30"/>
      <c r="H373" s="30"/>
      <c r="I373" s="30"/>
      <c r="J373" s="30"/>
      <c r="K373" s="115"/>
      <c r="L373" s="120">
        <f>L374</f>
        <v>0</v>
      </c>
      <c r="M373" s="120"/>
      <c r="N373" s="120"/>
      <c r="O373" s="120"/>
      <c r="P373" s="200"/>
      <c r="Q373" s="200"/>
      <c r="R373" s="200"/>
      <c r="S373" s="126"/>
      <c r="T373" s="126"/>
      <c r="U373" s="201"/>
      <c r="V373" s="138"/>
      <c r="W373" s="126"/>
      <c r="X373" s="126"/>
      <c r="Y373" s="126"/>
      <c r="Z373" s="126"/>
      <c r="AA373" s="126"/>
      <c r="AB373" s="126"/>
      <c r="AC373" s="126"/>
      <c r="AD373" s="126"/>
      <c r="AE373" s="126"/>
      <c r="AF373" s="128"/>
      <c r="AG373" s="20"/>
      <c r="AH373" s="20"/>
      <c r="AI373" s="20"/>
      <c r="AJ373" s="89"/>
      <c r="AK373" s="20"/>
      <c r="AL373" s="20"/>
      <c r="AM373" s="20"/>
      <c r="AN373" s="20"/>
      <c r="AO373" s="97"/>
      <c r="AP373" s="3"/>
    </row>
    <row r="374" spans="1:42" ht="47.25">
      <c r="A374" s="28"/>
      <c r="B374" s="40" t="s">
        <v>464</v>
      </c>
      <c r="C374" s="30" t="s">
        <v>599</v>
      </c>
      <c r="D374" s="30" t="s">
        <v>538</v>
      </c>
      <c r="E374" s="30" t="s">
        <v>543</v>
      </c>
      <c r="F374" s="36" t="s">
        <v>541</v>
      </c>
      <c r="G374" s="30" t="s">
        <v>410</v>
      </c>
      <c r="H374" s="30"/>
      <c r="I374" s="30"/>
      <c r="J374" s="30"/>
      <c r="K374" s="115"/>
      <c r="L374" s="120">
        <f>L375</f>
        <v>0</v>
      </c>
      <c r="M374" s="120"/>
      <c r="N374" s="120"/>
      <c r="O374" s="120"/>
      <c r="P374" s="200"/>
      <c r="Q374" s="200"/>
      <c r="R374" s="200"/>
      <c r="S374" s="126"/>
      <c r="T374" s="126"/>
      <c r="U374" s="201"/>
      <c r="V374" s="138"/>
      <c r="W374" s="126"/>
      <c r="X374" s="126"/>
      <c r="Y374" s="126"/>
      <c r="Z374" s="126"/>
      <c r="AA374" s="126"/>
      <c r="AB374" s="126"/>
      <c r="AC374" s="126"/>
      <c r="AD374" s="126"/>
      <c r="AE374" s="126"/>
      <c r="AF374" s="135"/>
      <c r="AG374" s="99"/>
      <c r="AH374" s="99"/>
      <c r="AI374" s="99"/>
      <c r="AJ374" s="100"/>
      <c r="AK374" s="99"/>
      <c r="AL374" s="99"/>
      <c r="AM374" s="99"/>
      <c r="AN374" s="99"/>
      <c r="AO374" s="101"/>
      <c r="AP374" s="3"/>
    </row>
    <row r="375" spans="1:42" ht="31.5">
      <c r="A375" s="28"/>
      <c r="B375" s="40" t="s">
        <v>465</v>
      </c>
      <c r="C375" s="30" t="s">
        <v>599</v>
      </c>
      <c r="D375" s="30" t="s">
        <v>538</v>
      </c>
      <c r="E375" s="30" t="s">
        <v>543</v>
      </c>
      <c r="F375" s="36" t="s">
        <v>541</v>
      </c>
      <c r="G375" s="30" t="s">
        <v>410</v>
      </c>
      <c r="H375" s="30" t="s">
        <v>507</v>
      </c>
      <c r="I375" s="30"/>
      <c r="J375" s="36"/>
      <c r="K375" s="115"/>
      <c r="L375" s="120">
        <f>L376</f>
        <v>0</v>
      </c>
      <c r="M375" s="120"/>
      <c r="N375" s="120"/>
      <c r="O375" s="120"/>
      <c r="P375" s="200"/>
      <c r="Q375" s="200"/>
      <c r="R375" s="200"/>
      <c r="S375" s="126"/>
      <c r="T375" s="126"/>
      <c r="U375" s="201"/>
      <c r="V375" s="138"/>
      <c r="W375" s="126"/>
      <c r="X375" s="126"/>
      <c r="Y375" s="126"/>
      <c r="Z375" s="126"/>
      <c r="AA375" s="126"/>
      <c r="AB375" s="126"/>
      <c r="AC375" s="126"/>
      <c r="AD375" s="126"/>
      <c r="AE375" s="126"/>
      <c r="AF375" s="136"/>
      <c r="AG375" s="23"/>
      <c r="AH375" s="23"/>
      <c r="AI375" s="23"/>
      <c r="AJ375" s="102"/>
      <c r="AK375" s="23"/>
      <c r="AL375" s="23"/>
      <c r="AM375" s="23"/>
      <c r="AN375" s="23"/>
      <c r="AO375" s="24"/>
      <c r="AP375" s="3"/>
    </row>
    <row r="376" spans="1:42" ht="31.5">
      <c r="A376" s="28"/>
      <c r="B376" s="28" t="s">
        <v>467</v>
      </c>
      <c r="C376" s="30" t="s">
        <v>599</v>
      </c>
      <c r="D376" s="30" t="s">
        <v>538</v>
      </c>
      <c r="E376" s="30" t="s">
        <v>543</v>
      </c>
      <c r="F376" s="36" t="s">
        <v>541</v>
      </c>
      <c r="G376" s="30" t="s">
        <v>410</v>
      </c>
      <c r="H376" s="30" t="s">
        <v>507</v>
      </c>
      <c r="I376" s="30" t="s">
        <v>466</v>
      </c>
      <c r="J376" s="30" t="s">
        <v>555</v>
      </c>
      <c r="K376" s="115"/>
      <c r="L376" s="120">
        <f>Y376</f>
        <v>0</v>
      </c>
      <c r="M376" s="120"/>
      <c r="N376" s="120"/>
      <c r="O376" s="120"/>
      <c r="P376" s="200"/>
      <c r="Q376" s="200"/>
      <c r="R376" s="200"/>
      <c r="S376" s="126"/>
      <c r="T376" s="126"/>
      <c r="U376" s="201"/>
      <c r="V376" s="138"/>
      <c r="W376" s="126"/>
      <c r="X376" s="126"/>
      <c r="Y376" s="126">
        <v>0</v>
      </c>
      <c r="Z376" s="126"/>
      <c r="AA376" s="126"/>
      <c r="AB376" s="126"/>
      <c r="AC376" s="126"/>
      <c r="AD376" s="126"/>
      <c r="AE376" s="126"/>
      <c r="AF376" s="131"/>
      <c r="AG376" s="88"/>
      <c r="AH376" s="88"/>
      <c r="AI376" s="88"/>
      <c r="AJ376" s="89"/>
      <c r="AK376" s="88"/>
      <c r="AL376" s="88"/>
      <c r="AM376" s="88"/>
      <c r="AN376" s="20"/>
      <c r="AO376" s="21"/>
      <c r="AP376" s="3"/>
    </row>
    <row r="377" spans="1:42" ht="47.25">
      <c r="A377" s="218">
        <v>17</v>
      </c>
      <c r="B377" s="219" t="s">
        <v>59</v>
      </c>
      <c r="C377" s="220">
        <v>950</v>
      </c>
      <c r="D377" s="220"/>
      <c r="E377" s="220"/>
      <c r="F377" s="221"/>
      <c r="G377" s="220"/>
      <c r="H377" s="220"/>
      <c r="I377" s="220"/>
      <c r="J377" s="220"/>
      <c r="K377" s="222"/>
      <c r="L377" s="224">
        <f>L379+L383+L394+L398+L404</f>
        <v>6151387.4400000004</v>
      </c>
      <c r="M377" s="120"/>
      <c r="N377" s="120"/>
      <c r="O377" s="120"/>
      <c r="P377" s="200"/>
      <c r="Q377" s="200"/>
      <c r="R377" s="200"/>
      <c r="S377" s="126"/>
      <c r="T377" s="126"/>
      <c r="U377" s="201"/>
      <c r="V377" s="138"/>
      <c r="W377" s="126"/>
      <c r="X377" s="126"/>
      <c r="Y377" s="126"/>
      <c r="Z377" s="126"/>
      <c r="AA377" s="126"/>
      <c r="AB377" s="126"/>
      <c r="AC377" s="126"/>
      <c r="AD377" s="126"/>
      <c r="AE377" s="126"/>
      <c r="AF377" s="128"/>
      <c r="AG377" s="20"/>
      <c r="AH377" s="20"/>
      <c r="AI377" s="20"/>
      <c r="AJ377" s="89"/>
      <c r="AK377" s="20"/>
      <c r="AL377" s="20"/>
      <c r="AM377" s="20"/>
      <c r="AN377" s="89"/>
      <c r="AO377" s="21"/>
      <c r="AP377" s="3"/>
    </row>
    <row r="378" spans="1:42" ht="15.75">
      <c r="A378" s="28"/>
      <c r="B378" s="41" t="s">
        <v>223</v>
      </c>
      <c r="C378" s="30"/>
      <c r="D378" s="30"/>
      <c r="E378" s="30"/>
      <c r="F378" s="36"/>
      <c r="G378" s="30"/>
      <c r="H378" s="30"/>
      <c r="I378" s="30"/>
      <c r="J378" s="30"/>
      <c r="K378" s="112"/>
      <c r="L378" s="120"/>
      <c r="M378" s="120"/>
      <c r="N378" s="120"/>
      <c r="O378" s="120"/>
      <c r="P378" s="200"/>
      <c r="Q378" s="200"/>
      <c r="R378" s="200"/>
      <c r="S378" s="126"/>
      <c r="T378" s="126"/>
      <c r="U378" s="201"/>
      <c r="V378" s="138"/>
      <c r="W378" s="126"/>
      <c r="X378" s="126"/>
      <c r="Y378" s="126"/>
      <c r="Z378" s="126"/>
      <c r="AA378" s="126"/>
      <c r="AB378" s="126"/>
      <c r="AC378" s="126"/>
      <c r="AD378" s="126"/>
      <c r="AE378" s="126"/>
      <c r="AF378" s="128"/>
      <c r="AG378" s="20"/>
      <c r="AH378" s="20"/>
      <c r="AI378" s="20"/>
      <c r="AJ378" s="89"/>
      <c r="AK378" s="20"/>
      <c r="AL378" s="20"/>
      <c r="AM378" s="20"/>
      <c r="AN378" s="89"/>
      <c r="AO378" s="21"/>
      <c r="AP378" s="3"/>
    </row>
    <row r="379" spans="1:42" ht="47.25">
      <c r="A379" s="28"/>
      <c r="B379" s="41" t="s">
        <v>452</v>
      </c>
      <c r="C379" s="30" t="s">
        <v>600</v>
      </c>
      <c r="D379" s="30" t="s">
        <v>514</v>
      </c>
      <c r="E379" s="30" t="s">
        <v>507</v>
      </c>
      <c r="F379" s="36" t="s">
        <v>525</v>
      </c>
      <c r="G379" s="30"/>
      <c r="H379" s="30"/>
      <c r="I379" s="30"/>
      <c r="J379" s="30"/>
      <c r="K379" s="112"/>
      <c r="L379" s="120">
        <f>L380</f>
        <v>0</v>
      </c>
      <c r="M379" s="120"/>
      <c r="N379" s="120"/>
      <c r="O379" s="120"/>
      <c r="P379" s="200"/>
      <c r="Q379" s="200"/>
      <c r="R379" s="200"/>
      <c r="S379" s="126"/>
      <c r="T379" s="126"/>
      <c r="U379" s="201"/>
      <c r="V379" s="138"/>
      <c r="W379" s="126"/>
      <c r="X379" s="126"/>
      <c r="Y379" s="126"/>
      <c r="Z379" s="126"/>
      <c r="AA379" s="126"/>
      <c r="AB379" s="126"/>
      <c r="AC379" s="126"/>
      <c r="AD379" s="126"/>
      <c r="AE379" s="126"/>
      <c r="AF379" s="128"/>
      <c r="AG379" s="20"/>
      <c r="AH379" s="20"/>
      <c r="AI379" s="20"/>
      <c r="AJ379" s="89"/>
      <c r="AK379" s="20"/>
      <c r="AL379" s="20"/>
      <c r="AM379" s="20"/>
      <c r="AN379" s="89"/>
      <c r="AO379" s="21"/>
      <c r="AP379" s="3"/>
    </row>
    <row r="380" spans="1:42" ht="63">
      <c r="A380" s="28"/>
      <c r="B380" s="40" t="s">
        <v>453</v>
      </c>
      <c r="C380" s="30" t="s">
        <v>600</v>
      </c>
      <c r="D380" s="30" t="s">
        <v>514</v>
      </c>
      <c r="E380" s="30" t="s">
        <v>507</v>
      </c>
      <c r="F380" s="36" t="s">
        <v>525</v>
      </c>
      <c r="G380" s="30" t="s">
        <v>412</v>
      </c>
      <c r="H380" s="30"/>
      <c r="I380" s="30"/>
      <c r="J380" s="30"/>
      <c r="K380" s="112"/>
      <c r="L380" s="120">
        <f>L381</f>
        <v>0</v>
      </c>
      <c r="M380" s="120"/>
      <c r="N380" s="120"/>
      <c r="O380" s="120"/>
      <c r="P380" s="200"/>
      <c r="Q380" s="200"/>
      <c r="R380" s="200"/>
      <c r="S380" s="126"/>
      <c r="T380" s="126"/>
      <c r="U380" s="201"/>
      <c r="V380" s="138"/>
      <c r="W380" s="126"/>
      <c r="X380" s="126"/>
      <c r="Y380" s="126"/>
      <c r="Z380" s="126"/>
      <c r="AA380" s="126"/>
      <c r="AB380" s="126"/>
      <c r="AC380" s="126"/>
      <c r="AD380" s="126"/>
      <c r="AE380" s="126"/>
      <c r="AF380" s="128"/>
      <c r="AG380" s="20"/>
      <c r="AH380" s="20"/>
      <c r="AI380" s="20"/>
      <c r="AJ380" s="89"/>
      <c r="AK380" s="20"/>
      <c r="AL380" s="20"/>
      <c r="AM380" s="20"/>
      <c r="AN380" s="89"/>
      <c r="AO380" s="21"/>
      <c r="AP380" s="3"/>
    </row>
    <row r="381" spans="1:42" ht="47.25">
      <c r="A381" s="28"/>
      <c r="B381" s="40" t="s">
        <v>454</v>
      </c>
      <c r="C381" s="30" t="s">
        <v>600</v>
      </c>
      <c r="D381" s="30" t="s">
        <v>514</v>
      </c>
      <c r="E381" s="30" t="s">
        <v>507</v>
      </c>
      <c r="F381" s="36" t="s">
        <v>525</v>
      </c>
      <c r="G381" s="30" t="s">
        <v>412</v>
      </c>
      <c r="H381" s="30" t="s">
        <v>507</v>
      </c>
      <c r="I381" s="30"/>
      <c r="J381" s="30"/>
      <c r="K381" s="112"/>
      <c r="L381" s="120">
        <f>L382</f>
        <v>0</v>
      </c>
      <c r="M381" s="120"/>
      <c r="N381" s="120"/>
      <c r="O381" s="120"/>
      <c r="P381" s="200"/>
      <c r="Q381" s="200"/>
      <c r="R381" s="200"/>
      <c r="S381" s="126"/>
      <c r="T381" s="126"/>
      <c r="U381" s="201"/>
      <c r="V381" s="138"/>
      <c r="W381" s="126"/>
      <c r="X381" s="126"/>
      <c r="Y381" s="126"/>
      <c r="Z381" s="126"/>
      <c r="AA381" s="126"/>
      <c r="AB381" s="126"/>
      <c r="AC381" s="126"/>
      <c r="AD381" s="126"/>
      <c r="AE381" s="126"/>
      <c r="AF381" s="128"/>
      <c r="AG381" s="20"/>
      <c r="AH381" s="20"/>
      <c r="AI381" s="20"/>
      <c r="AJ381" s="89"/>
      <c r="AK381" s="20"/>
      <c r="AL381" s="20"/>
      <c r="AM381" s="20"/>
      <c r="AN381" s="89"/>
      <c r="AO381" s="21"/>
      <c r="AP381" s="3"/>
    </row>
    <row r="382" spans="1:42" ht="47.25">
      <c r="A382" s="28"/>
      <c r="B382" s="40" t="s">
        <v>455</v>
      </c>
      <c r="C382" s="30" t="s">
        <v>600</v>
      </c>
      <c r="D382" s="30" t="s">
        <v>514</v>
      </c>
      <c r="E382" s="30" t="s">
        <v>507</v>
      </c>
      <c r="F382" s="36" t="s">
        <v>525</v>
      </c>
      <c r="G382" s="30" t="s">
        <v>412</v>
      </c>
      <c r="H382" s="30" t="s">
        <v>507</v>
      </c>
      <c r="I382" s="30" t="s">
        <v>433</v>
      </c>
      <c r="J382" s="30" t="s">
        <v>555</v>
      </c>
      <c r="K382" s="112"/>
      <c r="L382" s="120">
        <f>Z382</f>
        <v>0</v>
      </c>
      <c r="M382" s="120"/>
      <c r="N382" s="120"/>
      <c r="O382" s="120"/>
      <c r="P382" s="200"/>
      <c r="Q382" s="200"/>
      <c r="R382" s="200"/>
      <c r="S382" s="126"/>
      <c r="T382" s="126"/>
      <c r="U382" s="201"/>
      <c r="V382" s="138"/>
      <c r="W382" s="126"/>
      <c r="X382" s="126"/>
      <c r="Y382" s="126"/>
      <c r="Z382" s="126"/>
      <c r="AA382" s="126"/>
      <c r="AB382" s="126"/>
      <c r="AC382" s="126"/>
      <c r="AD382" s="126"/>
      <c r="AE382" s="126"/>
      <c r="AF382" s="128"/>
      <c r="AG382" s="20"/>
      <c r="AH382" s="20"/>
      <c r="AI382" s="20"/>
      <c r="AJ382" s="89"/>
      <c r="AK382" s="20"/>
      <c r="AL382" s="20"/>
      <c r="AM382" s="20"/>
      <c r="AN382" s="89"/>
      <c r="AO382" s="21"/>
      <c r="AP382" s="3"/>
    </row>
    <row r="383" spans="1:42" ht="15.75">
      <c r="A383" s="28"/>
      <c r="B383" s="41" t="s">
        <v>56</v>
      </c>
      <c r="C383" s="30" t="s">
        <v>600</v>
      </c>
      <c r="D383" s="30" t="s">
        <v>525</v>
      </c>
      <c r="E383" s="30" t="s">
        <v>541</v>
      </c>
      <c r="F383" s="36"/>
      <c r="G383" s="30"/>
      <c r="H383" s="30"/>
      <c r="I383" s="30" t="s">
        <v>509</v>
      </c>
      <c r="J383" s="30" t="s">
        <v>510</v>
      </c>
      <c r="K383" s="112"/>
      <c r="L383" s="120">
        <f>L384</f>
        <v>5977687.4400000004</v>
      </c>
      <c r="M383" s="120"/>
      <c r="N383" s="120"/>
      <c r="O383" s="120"/>
      <c r="P383" s="200"/>
      <c r="Q383" s="200"/>
      <c r="R383" s="200"/>
      <c r="S383" s="126"/>
      <c r="T383" s="126"/>
      <c r="U383" s="201"/>
      <c r="V383" s="138"/>
      <c r="W383" s="126"/>
      <c r="X383" s="126"/>
      <c r="Y383" s="126"/>
      <c r="Z383" s="126"/>
      <c r="AA383" s="126"/>
      <c r="AB383" s="126"/>
      <c r="AC383" s="126"/>
      <c r="AD383" s="126"/>
      <c r="AE383" s="126"/>
      <c r="AF383" s="128"/>
      <c r="AG383" s="20"/>
      <c r="AH383" s="20"/>
      <c r="AI383" s="20"/>
      <c r="AJ383" s="89"/>
      <c r="AK383" s="20"/>
      <c r="AL383" s="20"/>
      <c r="AM383" s="20"/>
      <c r="AN383" s="89"/>
      <c r="AO383" s="21"/>
      <c r="AP383" s="3"/>
    </row>
    <row r="384" spans="1:42" ht="47.25">
      <c r="A384" s="28"/>
      <c r="B384" s="41" t="s">
        <v>443</v>
      </c>
      <c r="C384" s="30" t="s">
        <v>600</v>
      </c>
      <c r="D384" s="30" t="s">
        <v>525</v>
      </c>
      <c r="E384" s="30" t="s">
        <v>541</v>
      </c>
      <c r="F384" s="36" t="s">
        <v>541</v>
      </c>
      <c r="G384" s="30"/>
      <c r="H384" s="30"/>
      <c r="I384" s="30"/>
      <c r="J384" s="30"/>
      <c r="K384" s="112"/>
      <c r="L384" s="120">
        <f>L385+L388</f>
        <v>5977687.4400000004</v>
      </c>
      <c r="M384" s="120"/>
      <c r="N384" s="120"/>
      <c r="O384" s="120"/>
      <c r="P384" s="200"/>
      <c r="Q384" s="200"/>
      <c r="R384" s="200"/>
      <c r="S384" s="126"/>
      <c r="T384" s="126"/>
      <c r="U384" s="201"/>
      <c r="V384" s="138"/>
      <c r="W384" s="126"/>
      <c r="X384" s="126"/>
      <c r="Y384" s="126"/>
      <c r="Z384" s="126"/>
      <c r="AA384" s="126"/>
      <c r="AB384" s="126"/>
      <c r="AC384" s="126"/>
      <c r="AD384" s="126"/>
      <c r="AE384" s="126"/>
      <c r="AF384" s="128"/>
      <c r="AG384" s="20"/>
      <c r="AH384" s="20"/>
      <c r="AI384" s="20"/>
      <c r="AJ384" s="89"/>
      <c r="AK384" s="20"/>
      <c r="AL384" s="20"/>
      <c r="AM384" s="20"/>
      <c r="AN384" s="89"/>
      <c r="AO384" s="21"/>
      <c r="AP384" s="3"/>
    </row>
    <row r="385" spans="1:42" ht="47.25">
      <c r="A385" s="28"/>
      <c r="B385" s="40" t="s">
        <v>456</v>
      </c>
      <c r="C385" s="30" t="s">
        <v>600</v>
      </c>
      <c r="D385" s="30" t="s">
        <v>525</v>
      </c>
      <c r="E385" s="30" t="s">
        <v>541</v>
      </c>
      <c r="F385" s="36" t="s">
        <v>541</v>
      </c>
      <c r="G385" s="30" t="s">
        <v>410</v>
      </c>
      <c r="H385" s="30"/>
      <c r="I385" s="30"/>
      <c r="J385" s="30"/>
      <c r="K385" s="112"/>
      <c r="L385" s="120">
        <f>L386</f>
        <v>0</v>
      </c>
      <c r="M385" s="120"/>
      <c r="N385" s="120"/>
      <c r="O385" s="120"/>
      <c r="P385" s="200"/>
      <c r="Q385" s="200"/>
      <c r="R385" s="200"/>
      <c r="S385" s="126"/>
      <c r="T385" s="126"/>
      <c r="U385" s="201"/>
      <c r="V385" s="138"/>
      <c r="W385" s="126"/>
      <c r="X385" s="126"/>
      <c r="Y385" s="126"/>
      <c r="Z385" s="126"/>
      <c r="AA385" s="126"/>
      <c r="AB385" s="126"/>
      <c r="AC385" s="126"/>
      <c r="AD385" s="126"/>
      <c r="AE385" s="126"/>
      <c r="AF385" s="128"/>
      <c r="AG385" s="20"/>
      <c r="AH385" s="20"/>
      <c r="AI385" s="20"/>
      <c r="AJ385" s="89"/>
      <c r="AK385" s="20"/>
      <c r="AL385" s="20"/>
      <c r="AM385" s="20"/>
      <c r="AN385" s="89"/>
      <c r="AO385" s="21"/>
      <c r="AP385" s="3"/>
    </row>
    <row r="386" spans="1:42" ht="31.5">
      <c r="A386" s="28"/>
      <c r="B386" s="40" t="s">
        <v>457</v>
      </c>
      <c r="C386" s="30" t="s">
        <v>600</v>
      </c>
      <c r="D386" s="30" t="s">
        <v>525</v>
      </c>
      <c r="E386" s="30" t="s">
        <v>541</v>
      </c>
      <c r="F386" s="36" t="s">
        <v>541</v>
      </c>
      <c r="G386" s="30" t="s">
        <v>410</v>
      </c>
      <c r="H386" s="30" t="s">
        <v>507</v>
      </c>
      <c r="I386" s="30"/>
      <c r="J386" s="30"/>
      <c r="K386" s="112"/>
      <c r="L386" s="120">
        <f>L387</f>
        <v>0</v>
      </c>
      <c r="M386" s="120"/>
      <c r="N386" s="120"/>
      <c r="O386" s="120"/>
      <c r="P386" s="200"/>
      <c r="Q386" s="200"/>
      <c r="R386" s="200"/>
      <c r="S386" s="126"/>
      <c r="T386" s="126"/>
      <c r="U386" s="201"/>
      <c r="V386" s="138"/>
      <c r="W386" s="126"/>
      <c r="X386" s="126"/>
      <c r="Y386" s="126"/>
      <c r="Z386" s="126"/>
      <c r="AA386" s="126"/>
      <c r="AB386" s="126"/>
      <c r="AC386" s="126"/>
      <c r="AD386" s="126"/>
      <c r="AE386" s="126"/>
      <c r="AF386" s="128"/>
      <c r="AG386" s="20"/>
      <c r="AH386" s="20"/>
      <c r="AI386" s="20"/>
      <c r="AJ386" s="89"/>
      <c r="AK386" s="20"/>
      <c r="AL386" s="20"/>
      <c r="AM386" s="20"/>
      <c r="AN386" s="89"/>
      <c r="AO386" s="21"/>
      <c r="AP386" s="3"/>
    </row>
    <row r="387" spans="1:42" ht="47.25">
      <c r="A387" s="28"/>
      <c r="B387" s="40" t="s">
        <v>446</v>
      </c>
      <c r="C387" s="30" t="s">
        <v>600</v>
      </c>
      <c r="D387" s="30" t="s">
        <v>525</v>
      </c>
      <c r="E387" s="30" t="s">
        <v>541</v>
      </c>
      <c r="F387" s="36" t="s">
        <v>541</v>
      </c>
      <c r="G387" s="30" t="s">
        <v>410</v>
      </c>
      <c r="H387" s="30" t="s">
        <v>507</v>
      </c>
      <c r="I387" s="30" t="s">
        <v>432</v>
      </c>
      <c r="J387" s="30" t="s">
        <v>162</v>
      </c>
      <c r="K387" s="112"/>
      <c r="L387" s="120">
        <f>AD387</f>
        <v>0</v>
      </c>
      <c r="M387" s="120"/>
      <c r="N387" s="120"/>
      <c r="O387" s="120"/>
      <c r="P387" s="200"/>
      <c r="Q387" s="200"/>
      <c r="R387" s="200"/>
      <c r="S387" s="126"/>
      <c r="T387" s="126"/>
      <c r="U387" s="201"/>
      <c r="V387" s="138"/>
      <c r="W387" s="126"/>
      <c r="X387" s="126"/>
      <c r="Y387" s="126"/>
      <c r="Z387" s="126"/>
      <c r="AA387" s="126"/>
      <c r="AB387" s="126"/>
      <c r="AC387" s="126"/>
      <c r="AD387" s="126"/>
      <c r="AE387" s="126"/>
      <c r="AF387" s="128"/>
      <c r="AG387" s="20"/>
      <c r="AH387" s="20"/>
      <c r="AI387" s="20"/>
      <c r="AJ387" s="89"/>
      <c r="AK387" s="20"/>
      <c r="AL387" s="20"/>
      <c r="AM387" s="20"/>
      <c r="AN387" s="89"/>
      <c r="AO387" s="21"/>
      <c r="AP387" s="3"/>
    </row>
    <row r="388" spans="1:42" ht="47.25">
      <c r="A388" s="28"/>
      <c r="B388" s="41" t="s">
        <v>443</v>
      </c>
      <c r="C388" s="30" t="s">
        <v>600</v>
      </c>
      <c r="D388" s="30" t="s">
        <v>525</v>
      </c>
      <c r="E388" s="30" t="s">
        <v>541</v>
      </c>
      <c r="F388" s="36" t="s">
        <v>541</v>
      </c>
      <c r="G388" s="30"/>
      <c r="H388" s="30"/>
      <c r="I388" s="30"/>
      <c r="J388" s="30"/>
      <c r="K388" s="112"/>
      <c r="L388" s="120">
        <f>L389</f>
        <v>5977687.4400000004</v>
      </c>
      <c r="M388" s="120"/>
      <c r="N388" s="120"/>
      <c r="O388" s="120"/>
      <c r="P388" s="200"/>
      <c r="Q388" s="200"/>
      <c r="R388" s="200"/>
      <c r="S388" s="126"/>
      <c r="T388" s="126"/>
      <c r="U388" s="201"/>
      <c r="V388" s="138"/>
      <c r="W388" s="126"/>
      <c r="X388" s="126"/>
      <c r="Y388" s="126"/>
      <c r="Z388" s="126"/>
      <c r="AA388" s="126"/>
      <c r="AB388" s="126"/>
      <c r="AC388" s="126"/>
      <c r="AD388" s="126"/>
      <c r="AE388" s="126"/>
      <c r="AF388" s="128"/>
      <c r="AG388" s="20"/>
      <c r="AH388" s="20"/>
      <c r="AI388" s="20"/>
      <c r="AJ388" s="89"/>
      <c r="AK388" s="20"/>
      <c r="AL388" s="20"/>
      <c r="AM388" s="20"/>
      <c r="AN388" s="89"/>
      <c r="AO388" s="21"/>
      <c r="AP388" s="3"/>
    </row>
    <row r="389" spans="1:42" ht="47.25">
      <c r="A389" s="28"/>
      <c r="B389" s="150" t="s">
        <v>456</v>
      </c>
      <c r="C389" s="30" t="s">
        <v>600</v>
      </c>
      <c r="D389" s="32" t="s">
        <v>525</v>
      </c>
      <c r="E389" s="32" t="s">
        <v>541</v>
      </c>
      <c r="F389" s="36" t="s">
        <v>541</v>
      </c>
      <c r="G389" s="32" t="s">
        <v>410</v>
      </c>
      <c r="H389" s="32"/>
      <c r="I389" s="32"/>
      <c r="J389" s="30"/>
      <c r="K389" s="112"/>
      <c r="L389" s="120">
        <f>L390</f>
        <v>5977687.4400000004</v>
      </c>
      <c r="M389" s="120"/>
      <c r="N389" s="120"/>
      <c r="O389" s="120"/>
      <c r="P389" s="200"/>
      <c r="Q389" s="200"/>
      <c r="R389" s="200"/>
      <c r="S389" s="126"/>
      <c r="T389" s="126"/>
      <c r="U389" s="201"/>
      <c r="V389" s="138"/>
      <c r="W389" s="126"/>
      <c r="X389" s="126"/>
      <c r="Y389" s="126"/>
      <c r="Z389" s="126"/>
      <c r="AA389" s="126"/>
      <c r="AB389" s="126"/>
      <c r="AC389" s="126"/>
      <c r="AD389" s="126"/>
      <c r="AE389" s="126"/>
      <c r="AF389" s="129"/>
      <c r="AG389" s="20"/>
      <c r="AH389" s="20"/>
      <c r="AI389" s="20"/>
      <c r="AJ389" s="89"/>
      <c r="AK389" s="20"/>
      <c r="AL389" s="20"/>
      <c r="AM389" s="20"/>
      <c r="AN389" s="20"/>
      <c r="AO389" s="97"/>
      <c r="AP389" s="3"/>
    </row>
    <row r="390" spans="1:42" ht="31.5">
      <c r="A390" s="28"/>
      <c r="B390" s="40" t="s">
        <v>457</v>
      </c>
      <c r="C390" s="30" t="s">
        <v>600</v>
      </c>
      <c r="D390" s="30" t="s">
        <v>525</v>
      </c>
      <c r="E390" s="30" t="s">
        <v>541</v>
      </c>
      <c r="F390" s="36" t="s">
        <v>541</v>
      </c>
      <c r="G390" s="30" t="s">
        <v>410</v>
      </c>
      <c r="H390" s="30" t="s">
        <v>507</v>
      </c>
      <c r="I390" s="30"/>
      <c r="J390" s="36"/>
      <c r="K390" s="112"/>
      <c r="L390" s="120">
        <f>L391+L392+L393</f>
        <v>5977687.4400000004</v>
      </c>
      <c r="M390" s="120"/>
      <c r="N390" s="120"/>
      <c r="O390" s="120"/>
      <c r="P390" s="200"/>
      <c r="Q390" s="200"/>
      <c r="R390" s="200"/>
      <c r="S390" s="126"/>
      <c r="T390" s="126"/>
      <c r="U390" s="201"/>
      <c r="V390" s="138"/>
      <c r="W390" s="126"/>
      <c r="X390" s="126"/>
      <c r="Y390" s="126"/>
      <c r="Z390" s="126"/>
      <c r="AA390" s="126"/>
      <c r="AB390" s="126"/>
      <c r="AC390" s="126"/>
      <c r="AD390" s="126"/>
      <c r="AE390" s="126"/>
      <c r="AF390" s="129"/>
      <c r="AG390" s="23"/>
      <c r="AH390" s="23"/>
      <c r="AI390" s="23"/>
      <c r="AJ390" s="102"/>
      <c r="AK390" s="23"/>
      <c r="AL390" s="23"/>
      <c r="AM390" s="23"/>
      <c r="AN390" s="23"/>
      <c r="AO390" s="101"/>
      <c r="AP390" s="3"/>
    </row>
    <row r="391" spans="1:42" ht="94.5">
      <c r="A391" s="28"/>
      <c r="B391" s="40" t="s">
        <v>955</v>
      </c>
      <c r="C391" s="30" t="s">
        <v>600</v>
      </c>
      <c r="D391" s="30" t="s">
        <v>525</v>
      </c>
      <c r="E391" s="30" t="s">
        <v>541</v>
      </c>
      <c r="F391" s="36" t="s">
        <v>541</v>
      </c>
      <c r="G391" s="30" t="s">
        <v>410</v>
      </c>
      <c r="H391" s="30" t="s">
        <v>507</v>
      </c>
      <c r="I391" s="30" t="s">
        <v>460</v>
      </c>
      <c r="J391" s="36" t="s">
        <v>162</v>
      </c>
      <c r="K391" s="112"/>
      <c r="L391" s="120">
        <f>V391+Q391</f>
        <v>5592827</v>
      </c>
      <c r="M391" s="120"/>
      <c r="N391" s="120"/>
      <c r="O391" s="120"/>
      <c r="P391" s="200"/>
      <c r="Q391" s="200"/>
      <c r="R391" s="200"/>
      <c r="S391" s="126"/>
      <c r="T391" s="126"/>
      <c r="U391" s="201"/>
      <c r="V391" s="138">
        <v>5592827</v>
      </c>
      <c r="W391" s="126"/>
      <c r="X391" s="126"/>
      <c r="Y391" s="126"/>
      <c r="Z391" s="126"/>
      <c r="AA391" s="126"/>
      <c r="AB391" s="126"/>
      <c r="AC391" s="126"/>
      <c r="AD391" s="126"/>
      <c r="AE391" s="126"/>
      <c r="AF391" s="131"/>
      <c r="AG391" s="20"/>
      <c r="AH391" s="20"/>
      <c r="AI391" s="20"/>
      <c r="AJ391" s="89"/>
      <c r="AK391" s="20"/>
      <c r="AL391" s="20"/>
      <c r="AM391" s="20"/>
      <c r="AN391" s="20"/>
      <c r="AO391" s="97"/>
      <c r="AP391" s="3"/>
    </row>
    <row r="392" spans="1:42" ht="63">
      <c r="A392" s="28"/>
      <c r="B392" s="40" t="s">
        <v>458</v>
      </c>
      <c r="C392" s="30" t="s">
        <v>600</v>
      </c>
      <c r="D392" s="30" t="s">
        <v>525</v>
      </c>
      <c r="E392" s="30" t="s">
        <v>541</v>
      </c>
      <c r="F392" s="36" t="s">
        <v>541</v>
      </c>
      <c r="G392" s="30" t="s">
        <v>410</v>
      </c>
      <c r="H392" s="30" t="s">
        <v>507</v>
      </c>
      <c r="I392" s="30" t="s">
        <v>460</v>
      </c>
      <c r="J392" s="36" t="s">
        <v>555</v>
      </c>
      <c r="K392" s="112"/>
      <c r="L392" s="120">
        <f>Q392+V392</f>
        <v>364891.94</v>
      </c>
      <c r="M392" s="120"/>
      <c r="N392" s="120"/>
      <c r="O392" s="120"/>
      <c r="P392" s="200"/>
      <c r="Q392" s="200">
        <v>190999.94</v>
      </c>
      <c r="R392" s="200"/>
      <c r="S392" s="126"/>
      <c r="T392" s="126"/>
      <c r="U392" s="201"/>
      <c r="V392" s="138">
        <v>173892</v>
      </c>
      <c r="W392" s="126"/>
      <c r="X392" s="126"/>
      <c r="Y392" s="126"/>
      <c r="Z392" s="126"/>
      <c r="AA392" s="126"/>
      <c r="AB392" s="126"/>
      <c r="AC392" s="126"/>
      <c r="AD392" s="126"/>
      <c r="AE392" s="126"/>
      <c r="AF392" s="131"/>
      <c r="AG392" s="20"/>
      <c r="AH392" s="20"/>
      <c r="AI392" s="20"/>
      <c r="AJ392" s="89"/>
      <c r="AK392" s="20"/>
      <c r="AL392" s="20"/>
      <c r="AM392" s="20"/>
      <c r="AN392" s="20"/>
      <c r="AO392" s="97"/>
      <c r="AP392" s="3"/>
    </row>
    <row r="393" spans="1:42" ht="63">
      <c r="A393" s="28"/>
      <c r="B393" s="150" t="s">
        <v>459</v>
      </c>
      <c r="C393" s="30" t="s">
        <v>600</v>
      </c>
      <c r="D393" s="30" t="s">
        <v>525</v>
      </c>
      <c r="E393" s="30" t="s">
        <v>541</v>
      </c>
      <c r="F393" s="36" t="s">
        <v>541</v>
      </c>
      <c r="G393" s="30" t="s">
        <v>410</v>
      </c>
      <c r="H393" s="30" t="s">
        <v>507</v>
      </c>
      <c r="I393" s="30" t="s">
        <v>460</v>
      </c>
      <c r="J393" s="30" t="s">
        <v>448</v>
      </c>
      <c r="K393" s="115"/>
      <c r="L393" s="120">
        <f>P393</f>
        <v>19968.5</v>
      </c>
      <c r="M393" s="120"/>
      <c r="N393" s="120"/>
      <c r="O393" s="120"/>
      <c r="P393" s="200">
        <v>19968.5</v>
      </c>
      <c r="Q393" s="200"/>
      <c r="R393" s="200"/>
      <c r="S393" s="126"/>
      <c r="T393" s="126"/>
      <c r="U393" s="201"/>
      <c r="V393" s="138"/>
      <c r="W393" s="126"/>
      <c r="X393" s="126"/>
      <c r="Y393" s="126"/>
      <c r="Z393" s="126"/>
      <c r="AA393" s="126"/>
      <c r="AB393" s="126"/>
      <c r="AC393" s="126"/>
      <c r="AD393" s="126"/>
      <c r="AE393" s="126"/>
      <c r="AF393" s="130"/>
      <c r="AG393" s="20"/>
      <c r="AH393" s="20"/>
      <c r="AI393" s="20"/>
      <c r="AJ393" s="89"/>
      <c r="AK393" s="20"/>
      <c r="AL393" s="20"/>
      <c r="AM393" s="20"/>
      <c r="AN393" s="20"/>
      <c r="AO393" s="97"/>
      <c r="AP393" s="3"/>
    </row>
    <row r="394" spans="1:42" ht="47.25">
      <c r="A394" s="28"/>
      <c r="B394" s="39" t="s">
        <v>443</v>
      </c>
      <c r="C394" s="43" t="s">
        <v>600</v>
      </c>
      <c r="D394" s="43" t="s">
        <v>525</v>
      </c>
      <c r="E394" s="43" t="s">
        <v>523</v>
      </c>
      <c r="F394" s="82" t="s">
        <v>523</v>
      </c>
      <c r="G394" s="43"/>
      <c r="H394" s="43"/>
      <c r="I394" s="43"/>
      <c r="J394" s="43"/>
      <c r="K394" s="114"/>
      <c r="L394" s="120">
        <f>L395</f>
        <v>0</v>
      </c>
      <c r="M394" s="120"/>
      <c r="N394" s="120"/>
      <c r="O394" s="120"/>
      <c r="P394" s="200"/>
      <c r="Q394" s="200"/>
      <c r="R394" s="200"/>
      <c r="S394" s="126"/>
      <c r="T394" s="126"/>
      <c r="U394" s="201"/>
      <c r="V394" s="138"/>
      <c r="W394" s="126"/>
      <c r="X394" s="126"/>
      <c r="Y394" s="126"/>
      <c r="Z394" s="126"/>
      <c r="AA394" s="126"/>
      <c r="AB394" s="126"/>
      <c r="AC394" s="126"/>
      <c r="AD394" s="126"/>
      <c r="AE394" s="126"/>
      <c r="AF394" s="137"/>
      <c r="AG394" s="23"/>
      <c r="AH394" s="23"/>
      <c r="AI394" s="23"/>
      <c r="AJ394" s="102"/>
      <c r="AK394" s="23"/>
      <c r="AL394" s="23"/>
      <c r="AM394" s="23"/>
      <c r="AN394" s="23"/>
      <c r="AO394" s="101"/>
      <c r="AP394" s="3"/>
    </row>
    <row r="395" spans="1:42" ht="47.25">
      <c r="A395" s="28"/>
      <c r="B395" s="150" t="s">
        <v>456</v>
      </c>
      <c r="C395" s="30" t="s">
        <v>600</v>
      </c>
      <c r="D395" s="30" t="s">
        <v>525</v>
      </c>
      <c r="E395" s="30" t="s">
        <v>523</v>
      </c>
      <c r="F395" s="36" t="s">
        <v>523</v>
      </c>
      <c r="G395" s="30" t="s">
        <v>415</v>
      </c>
      <c r="H395" s="30"/>
      <c r="I395" s="30"/>
      <c r="J395" s="30"/>
      <c r="K395" s="115"/>
      <c r="L395" s="120">
        <f>L396</f>
        <v>0</v>
      </c>
      <c r="M395" s="120"/>
      <c r="N395" s="120"/>
      <c r="O395" s="120"/>
      <c r="P395" s="200"/>
      <c r="Q395" s="200"/>
      <c r="R395" s="200"/>
      <c r="S395" s="126"/>
      <c r="T395" s="126"/>
      <c r="U395" s="201"/>
      <c r="V395" s="138"/>
      <c r="W395" s="126"/>
      <c r="X395" s="126"/>
      <c r="Y395" s="126"/>
      <c r="Z395" s="126"/>
      <c r="AA395" s="126"/>
      <c r="AB395" s="126"/>
      <c r="AC395" s="126"/>
      <c r="AD395" s="126"/>
      <c r="AE395" s="126"/>
      <c r="AF395" s="130"/>
      <c r="AG395" s="20"/>
      <c r="AH395" s="20"/>
      <c r="AI395" s="20"/>
      <c r="AJ395" s="89"/>
      <c r="AK395" s="20"/>
      <c r="AL395" s="20"/>
      <c r="AM395" s="20"/>
      <c r="AN395" s="20"/>
      <c r="AO395" s="97"/>
      <c r="AP395" s="3"/>
    </row>
    <row r="396" spans="1:42" ht="31.5">
      <c r="A396" s="28"/>
      <c r="B396" s="40" t="s">
        <v>457</v>
      </c>
      <c r="C396" s="30" t="s">
        <v>600</v>
      </c>
      <c r="D396" s="30" t="s">
        <v>525</v>
      </c>
      <c r="E396" s="30" t="s">
        <v>523</v>
      </c>
      <c r="F396" s="36" t="s">
        <v>523</v>
      </c>
      <c r="G396" s="30" t="s">
        <v>415</v>
      </c>
      <c r="H396" s="30" t="s">
        <v>541</v>
      </c>
      <c r="I396" s="30"/>
      <c r="J396" s="30"/>
      <c r="K396" s="115"/>
      <c r="L396" s="120">
        <f>L397</f>
        <v>0</v>
      </c>
      <c r="M396" s="120"/>
      <c r="N396" s="120"/>
      <c r="O396" s="120"/>
      <c r="P396" s="200"/>
      <c r="Q396" s="200"/>
      <c r="R396" s="200"/>
      <c r="S396" s="126"/>
      <c r="T396" s="126"/>
      <c r="U396" s="201"/>
      <c r="V396" s="138"/>
      <c r="W396" s="126"/>
      <c r="X396" s="126"/>
      <c r="Y396" s="126"/>
      <c r="Z396" s="126"/>
      <c r="AA396" s="126"/>
      <c r="AB396" s="126"/>
      <c r="AC396" s="126"/>
      <c r="AD396" s="126"/>
      <c r="AE396" s="126"/>
      <c r="AF396" s="130"/>
      <c r="AG396" s="20"/>
      <c r="AH396" s="20"/>
      <c r="AI396" s="20"/>
      <c r="AJ396" s="89"/>
      <c r="AK396" s="20"/>
      <c r="AL396" s="20"/>
      <c r="AM396" s="20"/>
      <c r="AN396" s="20"/>
      <c r="AO396" s="97"/>
      <c r="AP396" s="3"/>
    </row>
    <row r="397" spans="1:42" ht="15.75">
      <c r="A397" s="28"/>
      <c r="B397" s="40" t="s">
        <v>461</v>
      </c>
      <c r="C397" s="30" t="s">
        <v>600</v>
      </c>
      <c r="D397" s="30" t="s">
        <v>525</v>
      </c>
      <c r="E397" s="30" t="s">
        <v>523</v>
      </c>
      <c r="F397" s="36" t="s">
        <v>523</v>
      </c>
      <c r="G397" s="30" t="s">
        <v>415</v>
      </c>
      <c r="H397" s="30" t="s">
        <v>541</v>
      </c>
      <c r="I397" s="30" t="s">
        <v>462</v>
      </c>
      <c r="J397" s="30" t="s">
        <v>555</v>
      </c>
      <c r="K397" s="116"/>
      <c r="L397" s="120">
        <f>AA397</f>
        <v>0</v>
      </c>
      <c r="M397" s="120"/>
      <c r="N397" s="120"/>
      <c r="O397" s="120"/>
      <c r="P397" s="200"/>
      <c r="Q397" s="200"/>
      <c r="R397" s="200"/>
      <c r="S397" s="126"/>
      <c r="T397" s="126"/>
      <c r="U397" s="201"/>
      <c r="V397" s="138"/>
      <c r="W397" s="126"/>
      <c r="X397" s="126"/>
      <c r="Y397" s="126"/>
      <c r="Z397" s="126"/>
      <c r="AA397" s="126"/>
      <c r="AB397" s="126"/>
      <c r="AC397" s="126"/>
      <c r="AD397" s="126"/>
      <c r="AE397" s="126"/>
      <c r="AF397" s="130"/>
      <c r="AG397" s="20"/>
      <c r="AH397" s="20"/>
      <c r="AI397" s="20"/>
      <c r="AJ397" s="89"/>
      <c r="AK397" s="20"/>
      <c r="AL397" s="20"/>
      <c r="AM397" s="20"/>
      <c r="AN397" s="20"/>
      <c r="AO397" s="97"/>
      <c r="AP397" s="3"/>
    </row>
    <row r="398" spans="1:42" ht="47.25">
      <c r="A398" s="28"/>
      <c r="B398" s="40" t="s">
        <v>443</v>
      </c>
      <c r="C398" s="30" t="s">
        <v>600</v>
      </c>
      <c r="D398" s="30" t="s">
        <v>538</v>
      </c>
      <c r="E398" s="30" t="s">
        <v>514</v>
      </c>
      <c r="F398" s="36" t="s">
        <v>523</v>
      </c>
      <c r="G398" s="30"/>
      <c r="H398" s="30"/>
      <c r="I398" s="30"/>
      <c r="J398" s="30"/>
      <c r="K398" s="115"/>
      <c r="L398" s="120">
        <f>L399</f>
        <v>173700</v>
      </c>
      <c r="M398" s="120"/>
      <c r="N398" s="120"/>
      <c r="O398" s="120"/>
      <c r="P398" s="200"/>
      <c r="Q398" s="200"/>
      <c r="R398" s="200"/>
      <c r="S398" s="126"/>
      <c r="T398" s="126"/>
      <c r="U398" s="201"/>
      <c r="V398" s="138"/>
      <c r="W398" s="126"/>
      <c r="X398" s="126"/>
      <c r="Y398" s="126"/>
      <c r="Z398" s="126"/>
      <c r="AA398" s="126"/>
      <c r="AB398" s="126"/>
      <c r="AC398" s="126"/>
      <c r="AD398" s="126"/>
      <c r="AE398" s="126"/>
      <c r="AF398" s="130"/>
      <c r="AG398" s="20"/>
      <c r="AH398" s="20"/>
      <c r="AI398" s="20"/>
      <c r="AJ398" s="89"/>
      <c r="AK398" s="20"/>
      <c r="AL398" s="20"/>
      <c r="AM398" s="20"/>
      <c r="AN398" s="20"/>
      <c r="AO398" s="97"/>
      <c r="AP398" s="3"/>
    </row>
    <row r="399" spans="1:42" ht="47.25">
      <c r="A399" s="28"/>
      <c r="B399" s="40" t="s">
        <v>456</v>
      </c>
      <c r="C399" s="30" t="s">
        <v>600</v>
      </c>
      <c r="D399" s="30" t="s">
        <v>538</v>
      </c>
      <c r="E399" s="30" t="s">
        <v>514</v>
      </c>
      <c r="F399" s="36" t="s">
        <v>523</v>
      </c>
      <c r="G399" s="30" t="s">
        <v>410</v>
      </c>
      <c r="H399" s="30"/>
      <c r="I399" s="30"/>
      <c r="J399" s="30"/>
      <c r="K399" s="115"/>
      <c r="L399" s="120">
        <f>L400</f>
        <v>173700</v>
      </c>
      <c r="M399" s="120"/>
      <c r="N399" s="120"/>
      <c r="O399" s="120"/>
      <c r="P399" s="200"/>
      <c r="Q399" s="200"/>
      <c r="R399" s="200"/>
      <c r="S399" s="126"/>
      <c r="T399" s="126"/>
      <c r="U399" s="201"/>
      <c r="V399" s="138"/>
      <c r="W399" s="126"/>
      <c r="X399" s="126"/>
      <c r="Y399" s="126"/>
      <c r="Z399" s="126"/>
      <c r="AA399" s="126"/>
      <c r="AB399" s="126"/>
      <c r="AC399" s="126"/>
      <c r="AD399" s="126"/>
      <c r="AE399" s="126"/>
      <c r="AF399" s="130"/>
      <c r="AG399" s="20"/>
      <c r="AH399" s="20"/>
      <c r="AI399" s="20"/>
      <c r="AJ399" s="89"/>
      <c r="AK399" s="20"/>
      <c r="AL399" s="20"/>
      <c r="AM399" s="20"/>
      <c r="AN399" s="20"/>
      <c r="AO399" s="97"/>
      <c r="AP399" s="3"/>
    </row>
    <row r="400" spans="1:42" ht="31.5">
      <c r="A400" s="28"/>
      <c r="B400" s="40" t="s">
        <v>576</v>
      </c>
      <c r="C400" s="30" t="s">
        <v>600</v>
      </c>
      <c r="D400" s="30" t="s">
        <v>538</v>
      </c>
      <c r="E400" s="30" t="s">
        <v>514</v>
      </c>
      <c r="F400" s="36" t="s">
        <v>523</v>
      </c>
      <c r="G400" s="30" t="s">
        <v>410</v>
      </c>
      <c r="H400" s="30" t="s">
        <v>508</v>
      </c>
      <c r="I400" s="30"/>
      <c r="J400" s="30"/>
      <c r="K400" s="115"/>
      <c r="L400" s="120">
        <f>L401+L402</f>
        <v>173700</v>
      </c>
      <c r="M400" s="120"/>
      <c r="N400" s="120"/>
      <c r="O400" s="120"/>
      <c r="P400" s="200"/>
      <c r="Q400" s="200"/>
      <c r="R400" s="200"/>
      <c r="S400" s="126"/>
      <c r="T400" s="126"/>
      <c r="U400" s="201"/>
      <c r="V400" s="138"/>
      <c r="W400" s="126"/>
      <c r="X400" s="126"/>
      <c r="Y400" s="126"/>
      <c r="Z400" s="126"/>
      <c r="AA400" s="126"/>
      <c r="AB400" s="126"/>
      <c r="AC400" s="126"/>
      <c r="AD400" s="126"/>
      <c r="AE400" s="126"/>
      <c r="AF400" s="137"/>
      <c r="AG400" s="23"/>
      <c r="AH400" s="23"/>
      <c r="AI400" s="23"/>
      <c r="AJ400" s="102"/>
      <c r="AK400" s="23"/>
      <c r="AL400" s="23"/>
      <c r="AM400" s="23"/>
      <c r="AN400" s="23"/>
      <c r="AO400" s="101"/>
      <c r="AP400" s="3"/>
    </row>
    <row r="401" spans="1:42" ht="15.75">
      <c r="A401" s="28"/>
      <c r="B401" s="40" t="s">
        <v>468</v>
      </c>
      <c r="C401" s="30" t="s">
        <v>600</v>
      </c>
      <c r="D401" s="30" t="s">
        <v>538</v>
      </c>
      <c r="E401" s="30" t="s">
        <v>514</v>
      </c>
      <c r="F401" s="36" t="s">
        <v>523</v>
      </c>
      <c r="G401" s="30" t="s">
        <v>410</v>
      </c>
      <c r="H401" s="30" t="s">
        <v>508</v>
      </c>
      <c r="I401" s="30" t="s">
        <v>411</v>
      </c>
      <c r="J401" s="36" t="s">
        <v>535</v>
      </c>
      <c r="K401" s="116"/>
      <c r="L401" s="120">
        <f>W401</f>
        <v>173700</v>
      </c>
      <c r="M401" s="120"/>
      <c r="N401" s="120"/>
      <c r="O401" s="120"/>
      <c r="P401" s="200"/>
      <c r="Q401" s="200"/>
      <c r="R401" s="200"/>
      <c r="S401" s="126"/>
      <c r="T401" s="126"/>
      <c r="U401" s="201"/>
      <c r="V401" s="138"/>
      <c r="W401" s="126">
        <v>173700</v>
      </c>
      <c r="X401" s="126"/>
      <c r="Y401" s="126"/>
      <c r="Z401" s="126"/>
      <c r="AA401" s="126"/>
      <c r="AB401" s="126"/>
      <c r="AC401" s="126"/>
      <c r="AD401" s="126"/>
      <c r="AE401" s="126"/>
      <c r="AF401" s="130"/>
      <c r="AG401" s="20"/>
      <c r="AH401" s="20"/>
      <c r="AI401" s="20"/>
      <c r="AJ401" s="89"/>
      <c r="AK401" s="20"/>
      <c r="AL401" s="20"/>
      <c r="AM401" s="20"/>
      <c r="AN401" s="20"/>
      <c r="AO401" s="97"/>
      <c r="AP401" s="3"/>
    </row>
    <row r="402" spans="1:42" ht="15.75">
      <c r="A402" s="28"/>
      <c r="B402" s="37" t="s">
        <v>469</v>
      </c>
      <c r="C402" s="30" t="s">
        <v>600</v>
      </c>
      <c r="D402" s="30" t="s">
        <v>538</v>
      </c>
      <c r="E402" s="30" t="s">
        <v>514</v>
      </c>
      <c r="F402" s="36" t="s">
        <v>523</v>
      </c>
      <c r="G402" s="30" t="s">
        <v>410</v>
      </c>
      <c r="H402" s="30" t="s">
        <v>508</v>
      </c>
      <c r="I402" s="30" t="s">
        <v>411</v>
      </c>
      <c r="J402" s="32">
        <v>200</v>
      </c>
      <c r="K402" s="115"/>
      <c r="L402" s="120">
        <f>W402</f>
        <v>0</v>
      </c>
      <c r="M402" s="120"/>
      <c r="N402" s="120"/>
      <c r="O402" s="120"/>
      <c r="P402" s="200"/>
      <c r="Q402" s="200"/>
      <c r="R402" s="200"/>
      <c r="S402" s="126"/>
      <c r="T402" s="126"/>
      <c r="U402" s="201"/>
      <c r="V402" s="138"/>
      <c r="W402" s="126"/>
      <c r="X402" s="126"/>
      <c r="Y402" s="126"/>
      <c r="Z402" s="126"/>
      <c r="AA402" s="126"/>
      <c r="AB402" s="126"/>
      <c r="AC402" s="126"/>
      <c r="AD402" s="126"/>
      <c r="AE402" s="126"/>
      <c r="AF402" s="130"/>
      <c r="AG402" s="20"/>
      <c r="AH402" s="20"/>
      <c r="AI402" s="20"/>
      <c r="AJ402" s="89"/>
      <c r="AK402" s="20"/>
      <c r="AL402" s="20"/>
      <c r="AM402" s="20"/>
      <c r="AN402" s="20"/>
      <c r="AO402" s="97"/>
      <c r="AP402" s="3"/>
    </row>
    <row r="403" spans="1:42" ht="15.75">
      <c r="A403" s="28"/>
      <c r="B403" s="33" t="s">
        <v>287</v>
      </c>
      <c r="C403" s="30"/>
      <c r="D403" s="30"/>
      <c r="E403" s="30"/>
      <c r="F403" s="36"/>
      <c r="G403" s="30"/>
      <c r="H403" s="30"/>
      <c r="I403" s="30"/>
      <c r="J403" s="32"/>
      <c r="K403" s="115"/>
      <c r="L403" s="120"/>
      <c r="M403" s="120"/>
      <c r="N403" s="120"/>
      <c r="O403" s="120"/>
      <c r="P403" s="200"/>
      <c r="Q403" s="200"/>
      <c r="R403" s="200"/>
      <c r="S403" s="126"/>
      <c r="T403" s="126"/>
      <c r="U403" s="201"/>
      <c r="V403" s="138"/>
      <c r="W403" s="126"/>
      <c r="X403" s="126"/>
      <c r="Y403" s="126"/>
      <c r="Z403" s="126"/>
      <c r="AA403" s="126"/>
      <c r="AB403" s="126"/>
      <c r="AC403" s="126"/>
      <c r="AD403" s="126"/>
      <c r="AE403" s="126"/>
      <c r="AF403" s="128"/>
      <c r="AG403" s="20"/>
      <c r="AH403" s="20"/>
      <c r="AI403" s="20"/>
      <c r="AJ403" s="89"/>
      <c r="AK403" s="20"/>
      <c r="AL403" s="20"/>
      <c r="AM403" s="20"/>
      <c r="AN403" s="20"/>
      <c r="AO403" s="21"/>
      <c r="AP403" s="3"/>
    </row>
    <row r="404" spans="1:42" ht="47.25">
      <c r="A404" s="28"/>
      <c r="B404" s="41" t="s">
        <v>463</v>
      </c>
      <c r="C404" s="30" t="s">
        <v>600</v>
      </c>
      <c r="D404" s="36" t="s">
        <v>538</v>
      </c>
      <c r="E404" s="36" t="s">
        <v>543</v>
      </c>
      <c r="F404" s="36" t="s">
        <v>541</v>
      </c>
      <c r="G404" s="36"/>
      <c r="H404" s="36"/>
      <c r="I404" s="36"/>
      <c r="J404" s="36"/>
      <c r="K404" s="115"/>
      <c r="L404" s="120">
        <f>L405</f>
        <v>0</v>
      </c>
      <c r="M404" s="120"/>
      <c r="N404" s="120"/>
      <c r="O404" s="120"/>
      <c r="P404" s="200"/>
      <c r="Q404" s="200"/>
      <c r="R404" s="200"/>
      <c r="S404" s="126"/>
      <c r="T404" s="126"/>
      <c r="U404" s="201"/>
      <c r="V404" s="138"/>
      <c r="W404" s="126"/>
      <c r="X404" s="126"/>
      <c r="Y404" s="126"/>
      <c r="Z404" s="126"/>
      <c r="AA404" s="126"/>
      <c r="AB404" s="126"/>
      <c r="AC404" s="126"/>
      <c r="AD404" s="126"/>
      <c r="AE404" s="126"/>
      <c r="AF404" s="136"/>
      <c r="AG404" s="23"/>
      <c r="AH404" s="23"/>
      <c r="AI404" s="23"/>
      <c r="AJ404" s="102"/>
      <c r="AK404" s="23"/>
      <c r="AL404" s="23"/>
      <c r="AM404" s="23"/>
      <c r="AN404" s="23"/>
      <c r="AO404" s="24"/>
      <c r="AP404" s="3"/>
    </row>
    <row r="405" spans="1:42" ht="47.25">
      <c r="A405" s="28"/>
      <c r="B405" s="40" t="s">
        <v>464</v>
      </c>
      <c r="C405" s="30" t="s">
        <v>600</v>
      </c>
      <c r="D405" s="30" t="s">
        <v>538</v>
      </c>
      <c r="E405" s="30" t="s">
        <v>543</v>
      </c>
      <c r="F405" s="36" t="s">
        <v>541</v>
      </c>
      <c r="G405" s="30" t="s">
        <v>410</v>
      </c>
      <c r="H405" s="30"/>
      <c r="I405" s="30"/>
      <c r="J405" s="30"/>
      <c r="K405" s="115"/>
      <c r="L405" s="120">
        <f>L406</f>
        <v>0</v>
      </c>
      <c r="M405" s="120"/>
      <c r="N405" s="120"/>
      <c r="O405" s="120"/>
      <c r="P405" s="200"/>
      <c r="Q405" s="200"/>
      <c r="R405" s="200"/>
      <c r="S405" s="126"/>
      <c r="T405" s="126"/>
      <c r="U405" s="201"/>
      <c r="V405" s="138"/>
      <c r="W405" s="126"/>
      <c r="X405" s="126"/>
      <c r="Y405" s="126"/>
      <c r="Z405" s="126"/>
      <c r="AA405" s="126"/>
      <c r="AB405" s="126"/>
      <c r="AC405" s="126"/>
      <c r="AD405" s="126"/>
      <c r="AE405" s="126"/>
      <c r="AF405" s="128"/>
      <c r="AG405" s="20"/>
      <c r="AH405" s="20"/>
      <c r="AI405" s="20"/>
      <c r="AJ405" s="89"/>
      <c r="AK405" s="20"/>
      <c r="AL405" s="20"/>
      <c r="AM405" s="20"/>
      <c r="AN405" s="20"/>
      <c r="AO405" s="21"/>
      <c r="AP405" s="3"/>
    </row>
    <row r="406" spans="1:42" ht="31.5">
      <c r="A406" s="28"/>
      <c r="B406" s="40" t="s">
        <v>465</v>
      </c>
      <c r="C406" s="30" t="s">
        <v>600</v>
      </c>
      <c r="D406" s="30" t="s">
        <v>538</v>
      </c>
      <c r="E406" s="30" t="s">
        <v>543</v>
      </c>
      <c r="F406" s="36" t="s">
        <v>541</v>
      </c>
      <c r="G406" s="30" t="s">
        <v>410</v>
      </c>
      <c r="H406" s="30" t="s">
        <v>507</v>
      </c>
      <c r="I406" s="30"/>
      <c r="J406" s="30"/>
      <c r="K406" s="115"/>
      <c r="L406" s="120">
        <f>L407</f>
        <v>0</v>
      </c>
      <c r="M406" s="120"/>
      <c r="N406" s="120"/>
      <c r="O406" s="120"/>
      <c r="P406" s="200"/>
      <c r="Q406" s="200"/>
      <c r="R406" s="200"/>
      <c r="S406" s="126"/>
      <c r="T406" s="126"/>
      <c r="U406" s="201"/>
      <c r="V406" s="138"/>
      <c r="W406" s="126"/>
      <c r="X406" s="126"/>
      <c r="Y406" s="126"/>
      <c r="Z406" s="126"/>
      <c r="AA406" s="126"/>
      <c r="AB406" s="126"/>
      <c r="AC406" s="126"/>
      <c r="AD406" s="126"/>
      <c r="AE406" s="126"/>
      <c r="AF406" s="128"/>
      <c r="AG406" s="20"/>
      <c r="AH406" s="20"/>
      <c r="AI406" s="20"/>
      <c r="AJ406" s="89"/>
      <c r="AK406" s="20"/>
      <c r="AL406" s="20"/>
      <c r="AM406" s="20"/>
      <c r="AN406" s="20"/>
      <c r="AO406" s="21"/>
      <c r="AP406" s="3"/>
    </row>
    <row r="407" spans="1:42" ht="31.5">
      <c r="A407" s="28"/>
      <c r="B407" s="40" t="s">
        <v>467</v>
      </c>
      <c r="C407" s="30" t="s">
        <v>600</v>
      </c>
      <c r="D407" s="30" t="s">
        <v>538</v>
      </c>
      <c r="E407" s="30" t="s">
        <v>543</v>
      </c>
      <c r="F407" s="36" t="s">
        <v>541</v>
      </c>
      <c r="G407" s="30" t="s">
        <v>410</v>
      </c>
      <c r="H407" s="30" t="s">
        <v>507</v>
      </c>
      <c r="I407" s="30" t="s">
        <v>466</v>
      </c>
      <c r="J407" s="36" t="s">
        <v>555</v>
      </c>
      <c r="K407" s="115"/>
      <c r="L407" s="120">
        <f>Y407</f>
        <v>0</v>
      </c>
      <c r="M407" s="120"/>
      <c r="N407" s="120"/>
      <c r="O407" s="120"/>
      <c r="P407" s="200"/>
      <c r="Q407" s="200"/>
      <c r="R407" s="200"/>
      <c r="S407" s="126"/>
      <c r="T407" s="126"/>
      <c r="U407" s="201"/>
      <c r="V407" s="138"/>
      <c r="W407" s="126"/>
      <c r="X407" s="126"/>
      <c r="Y407" s="126"/>
      <c r="Z407" s="126"/>
      <c r="AA407" s="126"/>
      <c r="AB407" s="126"/>
      <c r="AC407" s="126"/>
      <c r="AD407" s="126"/>
      <c r="AE407" s="126"/>
      <c r="AF407" s="131"/>
      <c r="AG407" s="88"/>
      <c r="AH407" s="88"/>
      <c r="AI407" s="88"/>
      <c r="AJ407" s="89"/>
      <c r="AK407" s="88"/>
      <c r="AL407" s="88"/>
      <c r="AM407" s="88"/>
      <c r="AN407" s="20"/>
      <c r="AO407" s="21"/>
      <c r="AP407" s="3"/>
    </row>
    <row r="408" spans="1:42" ht="47.25">
      <c r="A408" s="218">
        <v>18</v>
      </c>
      <c r="B408" s="219" t="s">
        <v>60</v>
      </c>
      <c r="C408" s="220">
        <v>951</v>
      </c>
      <c r="D408" s="220"/>
      <c r="E408" s="220"/>
      <c r="F408" s="221"/>
      <c r="G408" s="220"/>
      <c r="H408" s="220"/>
      <c r="I408" s="220"/>
      <c r="J408" s="220"/>
      <c r="K408" s="222"/>
      <c r="L408" s="224">
        <f>L410+L414+L425+L429+L435</f>
        <v>22192667.199999999</v>
      </c>
      <c r="M408" s="120"/>
      <c r="N408" s="120"/>
      <c r="O408" s="120"/>
      <c r="P408" s="200"/>
      <c r="Q408" s="200"/>
      <c r="R408" s="200"/>
      <c r="S408" s="126"/>
      <c r="T408" s="126"/>
      <c r="U408" s="201"/>
      <c r="V408" s="138"/>
      <c r="W408" s="126"/>
      <c r="X408" s="126"/>
      <c r="Y408" s="126"/>
      <c r="Z408" s="126"/>
      <c r="AA408" s="126"/>
      <c r="AB408" s="126"/>
      <c r="AC408" s="126"/>
      <c r="AD408" s="126"/>
      <c r="AE408" s="126"/>
      <c r="AF408" s="126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spans="1:42" ht="15.75">
      <c r="A409" s="42"/>
      <c r="B409" s="80" t="s">
        <v>223</v>
      </c>
      <c r="C409" s="87"/>
      <c r="D409" s="87"/>
      <c r="E409" s="87"/>
      <c r="F409" s="87"/>
      <c r="G409" s="87"/>
      <c r="H409" s="87"/>
      <c r="I409" s="87"/>
      <c r="J409" s="87"/>
      <c r="K409" s="115"/>
      <c r="L409" s="120"/>
      <c r="M409" s="120"/>
      <c r="N409" s="120"/>
      <c r="O409" s="120"/>
      <c r="P409" s="200"/>
      <c r="Q409" s="200"/>
      <c r="R409" s="200"/>
      <c r="S409" s="126"/>
      <c r="T409" s="126"/>
      <c r="U409" s="201"/>
      <c r="V409" s="138"/>
      <c r="W409" s="126"/>
      <c r="X409" s="126"/>
      <c r="Y409" s="126"/>
      <c r="Z409" s="126"/>
      <c r="AA409" s="126"/>
      <c r="AB409" s="126"/>
      <c r="AC409" s="126"/>
      <c r="AD409" s="126"/>
      <c r="AE409" s="126"/>
      <c r="AF409" s="126"/>
    </row>
    <row r="410" spans="1:42" ht="47.25">
      <c r="A410" s="42"/>
      <c r="B410" s="80" t="s">
        <v>452</v>
      </c>
      <c r="C410" s="87" t="s">
        <v>601</v>
      </c>
      <c r="D410" s="87" t="s">
        <v>514</v>
      </c>
      <c r="E410" s="87" t="s">
        <v>507</v>
      </c>
      <c r="F410" s="87" t="s">
        <v>525</v>
      </c>
      <c r="G410" s="87"/>
      <c r="H410" s="87"/>
      <c r="I410" s="87"/>
      <c r="J410" s="87"/>
      <c r="K410" s="115"/>
      <c r="L410" s="120">
        <f>L411</f>
        <v>0</v>
      </c>
      <c r="M410" s="120"/>
      <c r="N410" s="120"/>
      <c r="O410" s="120"/>
      <c r="P410" s="200"/>
      <c r="Q410" s="200"/>
      <c r="R410" s="200"/>
      <c r="S410" s="126"/>
      <c r="T410" s="126"/>
      <c r="U410" s="201"/>
      <c r="V410" s="138"/>
      <c r="W410" s="126"/>
      <c r="X410" s="126"/>
      <c r="Y410" s="126"/>
      <c r="Z410" s="126"/>
      <c r="AA410" s="126"/>
      <c r="AB410" s="126"/>
      <c r="AC410" s="126"/>
      <c r="AD410" s="126"/>
      <c r="AE410" s="126"/>
      <c r="AF410" s="126"/>
    </row>
    <row r="411" spans="1:42" ht="63">
      <c r="A411" s="42"/>
      <c r="B411" s="80" t="s">
        <v>453</v>
      </c>
      <c r="C411" s="87" t="s">
        <v>601</v>
      </c>
      <c r="D411" s="87" t="s">
        <v>514</v>
      </c>
      <c r="E411" s="87" t="s">
        <v>507</v>
      </c>
      <c r="F411" s="87" t="s">
        <v>525</v>
      </c>
      <c r="G411" s="87" t="s">
        <v>412</v>
      </c>
      <c r="H411" s="87"/>
      <c r="I411" s="87"/>
      <c r="J411" s="87"/>
      <c r="K411" s="115"/>
      <c r="L411" s="120">
        <f>L412</f>
        <v>0</v>
      </c>
      <c r="M411" s="120"/>
      <c r="N411" s="120"/>
      <c r="O411" s="120"/>
      <c r="P411" s="200"/>
      <c r="Q411" s="200"/>
      <c r="R411" s="200"/>
      <c r="S411" s="126"/>
      <c r="T411" s="126"/>
      <c r="U411" s="201"/>
      <c r="V411" s="138"/>
      <c r="W411" s="126"/>
      <c r="X411" s="126"/>
      <c r="Y411" s="126"/>
      <c r="Z411" s="126"/>
      <c r="AA411" s="126"/>
      <c r="AB411" s="126"/>
      <c r="AC411" s="126"/>
      <c r="AD411" s="126"/>
      <c r="AE411" s="126"/>
      <c r="AF411" s="126"/>
    </row>
    <row r="412" spans="1:42" ht="47.25">
      <c r="A412" s="42"/>
      <c r="B412" s="80" t="s">
        <v>454</v>
      </c>
      <c r="C412" s="87" t="s">
        <v>601</v>
      </c>
      <c r="D412" s="87" t="s">
        <v>514</v>
      </c>
      <c r="E412" s="87" t="s">
        <v>507</v>
      </c>
      <c r="F412" s="87" t="s">
        <v>525</v>
      </c>
      <c r="G412" s="87" t="s">
        <v>412</v>
      </c>
      <c r="H412" s="87" t="s">
        <v>507</v>
      </c>
      <c r="I412" s="87"/>
      <c r="J412" s="87"/>
      <c r="K412" s="115"/>
      <c r="L412" s="120">
        <f>L413</f>
        <v>0</v>
      </c>
      <c r="M412" s="120"/>
      <c r="N412" s="120"/>
      <c r="O412" s="120"/>
      <c r="P412" s="200"/>
      <c r="Q412" s="200"/>
      <c r="R412" s="200"/>
      <c r="S412" s="126"/>
      <c r="T412" s="126"/>
      <c r="U412" s="201"/>
      <c r="V412" s="138"/>
      <c r="W412" s="126"/>
      <c r="X412" s="126"/>
      <c r="Y412" s="126"/>
      <c r="Z412" s="126"/>
      <c r="AA412" s="126"/>
      <c r="AB412" s="126"/>
      <c r="AC412" s="126"/>
      <c r="AD412" s="126"/>
      <c r="AE412" s="126"/>
      <c r="AF412" s="126"/>
    </row>
    <row r="413" spans="1:42" ht="47.25">
      <c r="A413" s="42"/>
      <c r="B413" s="80" t="s">
        <v>455</v>
      </c>
      <c r="C413" s="87" t="s">
        <v>601</v>
      </c>
      <c r="D413" s="87" t="s">
        <v>514</v>
      </c>
      <c r="E413" s="87" t="s">
        <v>507</v>
      </c>
      <c r="F413" s="87" t="s">
        <v>525</v>
      </c>
      <c r="G413" s="87" t="s">
        <v>412</v>
      </c>
      <c r="H413" s="87" t="s">
        <v>507</v>
      </c>
      <c r="I413" s="87" t="s">
        <v>433</v>
      </c>
      <c r="J413" s="87" t="s">
        <v>555</v>
      </c>
      <c r="K413" s="115"/>
      <c r="L413" s="120">
        <f>Z413</f>
        <v>0</v>
      </c>
      <c r="M413" s="120"/>
      <c r="N413" s="120"/>
      <c r="O413" s="120"/>
      <c r="P413" s="200"/>
      <c r="Q413" s="200"/>
      <c r="R413" s="200"/>
      <c r="S413" s="126"/>
      <c r="T413" s="126"/>
      <c r="U413" s="201"/>
      <c r="V413" s="138"/>
      <c r="W413" s="126"/>
      <c r="X413" s="126"/>
      <c r="Y413" s="126"/>
      <c r="Z413" s="126"/>
      <c r="AA413" s="126"/>
      <c r="AB413" s="126"/>
      <c r="AC413" s="126"/>
      <c r="AD413" s="126"/>
      <c r="AE413" s="126"/>
      <c r="AF413" s="126"/>
    </row>
    <row r="414" spans="1:42" ht="15.75">
      <c r="A414" s="42"/>
      <c r="B414" s="80" t="s">
        <v>56</v>
      </c>
      <c r="C414" s="87" t="s">
        <v>601</v>
      </c>
      <c r="D414" s="87" t="s">
        <v>525</v>
      </c>
      <c r="E414" s="87" t="s">
        <v>541</v>
      </c>
      <c r="F414" s="87"/>
      <c r="G414" s="87"/>
      <c r="H414" s="87"/>
      <c r="I414" s="87" t="s">
        <v>509</v>
      </c>
      <c r="J414" s="87" t="s">
        <v>510</v>
      </c>
      <c r="K414" s="115"/>
      <c r="L414" s="120">
        <f>L415+L419</f>
        <v>21345619.199999999</v>
      </c>
      <c r="M414" s="120"/>
      <c r="N414" s="120"/>
      <c r="O414" s="120"/>
      <c r="P414" s="200"/>
      <c r="Q414" s="200"/>
      <c r="R414" s="200"/>
      <c r="S414" s="126"/>
      <c r="T414" s="126"/>
      <c r="U414" s="201"/>
      <c r="V414" s="138"/>
      <c r="W414" s="126"/>
      <c r="X414" s="126"/>
      <c r="Y414" s="126"/>
      <c r="Z414" s="126"/>
      <c r="AA414" s="126"/>
      <c r="AB414" s="126"/>
      <c r="AC414" s="126"/>
      <c r="AD414" s="126"/>
      <c r="AE414" s="126"/>
      <c r="AF414" s="126"/>
    </row>
    <row r="415" spans="1:42" ht="47.25">
      <c r="A415" s="42"/>
      <c r="B415" s="80" t="s">
        <v>443</v>
      </c>
      <c r="C415" s="87" t="s">
        <v>601</v>
      </c>
      <c r="D415" s="87" t="s">
        <v>525</v>
      </c>
      <c r="E415" s="87" t="s">
        <v>541</v>
      </c>
      <c r="F415" s="87" t="s">
        <v>541</v>
      </c>
      <c r="G415" s="87"/>
      <c r="H415" s="87"/>
      <c r="I415" s="87"/>
      <c r="J415" s="87"/>
      <c r="K415" s="115"/>
      <c r="L415" s="120">
        <f>L416</f>
        <v>0</v>
      </c>
      <c r="M415" s="120"/>
      <c r="N415" s="120"/>
      <c r="O415" s="120"/>
      <c r="P415" s="200"/>
      <c r="Q415" s="200"/>
      <c r="R415" s="200"/>
      <c r="S415" s="126"/>
      <c r="T415" s="126"/>
      <c r="U415" s="201"/>
      <c r="V415" s="138"/>
      <c r="W415" s="126"/>
      <c r="X415" s="126"/>
      <c r="Y415" s="126"/>
      <c r="Z415" s="126"/>
      <c r="AA415" s="126"/>
      <c r="AB415" s="126"/>
      <c r="AC415" s="126"/>
      <c r="AD415" s="126"/>
      <c r="AE415" s="126"/>
      <c r="AF415" s="126"/>
    </row>
    <row r="416" spans="1:42" ht="47.25">
      <c r="A416" s="42"/>
      <c r="B416" s="80" t="s">
        <v>456</v>
      </c>
      <c r="C416" s="87" t="s">
        <v>601</v>
      </c>
      <c r="D416" s="87" t="s">
        <v>525</v>
      </c>
      <c r="E416" s="87" t="s">
        <v>541</v>
      </c>
      <c r="F416" s="87" t="s">
        <v>541</v>
      </c>
      <c r="G416" s="87" t="s">
        <v>410</v>
      </c>
      <c r="H416" s="87"/>
      <c r="I416" s="87"/>
      <c r="J416" s="87"/>
      <c r="K416" s="115"/>
      <c r="L416" s="120">
        <f>L417</f>
        <v>0</v>
      </c>
      <c r="M416" s="120"/>
      <c r="N416" s="120"/>
      <c r="O416" s="120"/>
      <c r="P416" s="200"/>
      <c r="Q416" s="200"/>
      <c r="R416" s="200"/>
      <c r="S416" s="126"/>
      <c r="T416" s="126"/>
      <c r="U416" s="201"/>
      <c r="V416" s="138"/>
      <c r="W416" s="126"/>
      <c r="X416" s="126"/>
      <c r="Y416" s="126"/>
      <c r="Z416" s="126"/>
      <c r="AA416" s="126"/>
      <c r="AB416" s="126"/>
      <c r="AC416" s="126"/>
      <c r="AD416" s="126"/>
      <c r="AE416" s="126"/>
      <c r="AF416" s="126"/>
    </row>
    <row r="417" spans="1:32" ht="31.5">
      <c r="A417" s="42"/>
      <c r="B417" s="80" t="s">
        <v>457</v>
      </c>
      <c r="C417" s="87" t="s">
        <v>601</v>
      </c>
      <c r="D417" s="87" t="s">
        <v>525</v>
      </c>
      <c r="E417" s="87" t="s">
        <v>541</v>
      </c>
      <c r="F417" s="87" t="s">
        <v>541</v>
      </c>
      <c r="G417" s="87" t="s">
        <v>410</v>
      </c>
      <c r="H417" s="87" t="s">
        <v>507</v>
      </c>
      <c r="I417" s="87"/>
      <c r="J417" s="87"/>
      <c r="K417" s="115"/>
      <c r="L417" s="120">
        <f>L418</f>
        <v>0</v>
      </c>
      <c r="M417" s="120"/>
      <c r="N417" s="120"/>
      <c r="O417" s="120"/>
      <c r="P417" s="200"/>
      <c r="Q417" s="200"/>
      <c r="R417" s="200"/>
      <c r="S417" s="126"/>
      <c r="T417" s="126"/>
      <c r="U417" s="201"/>
      <c r="V417" s="138"/>
      <c r="W417" s="126"/>
      <c r="X417" s="126"/>
      <c r="Y417" s="126"/>
      <c r="Z417" s="126"/>
      <c r="AA417" s="126"/>
      <c r="AB417" s="126"/>
      <c r="AC417" s="126"/>
      <c r="AD417" s="126"/>
      <c r="AE417" s="126"/>
      <c r="AF417" s="126"/>
    </row>
    <row r="418" spans="1:32" ht="47.25">
      <c r="A418" s="42"/>
      <c r="B418" s="80" t="s">
        <v>446</v>
      </c>
      <c r="C418" s="87" t="s">
        <v>601</v>
      </c>
      <c r="D418" s="87" t="s">
        <v>525</v>
      </c>
      <c r="E418" s="87" t="s">
        <v>541</v>
      </c>
      <c r="F418" s="87" t="s">
        <v>541</v>
      </c>
      <c r="G418" s="87" t="s">
        <v>410</v>
      </c>
      <c r="H418" s="87" t="s">
        <v>507</v>
      </c>
      <c r="I418" s="87" t="s">
        <v>432</v>
      </c>
      <c r="J418" s="87" t="s">
        <v>162</v>
      </c>
      <c r="K418" s="115"/>
      <c r="L418" s="120">
        <f>AD418</f>
        <v>0</v>
      </c>
      <c r="M418" s="120"/>
      <c r="N418" s="120"/>
      <c r="O418" s="120"/>
      <c r="P418" s="200"/>
      <c r="Q418" s="200"/>
      <c r="R418" s="200"/>
      <c r="S418" s="126"/>
      <c r="T418" s="126"/>
      <c r="U418" s="201"/>
      <c r="V418" s="138"/>
      <c r="W418" s="126"/>
      <c r="X418" s="126"/>
      <c r="Y418" s="126"/>
      <c r="Z418" s="126"/>
      <c r="AA418" s="126"/>
      <c r="AB418" s="126"/>
      <c r="AC418" s="126"/>
      <c r="AD418" s="126"/>
      <c r="AE418" s="126"/>
      <c r="AF418" s="126"/>
    </row>
    <row r="419" spans="1:32" ht="47.25">
      <c r="A419" s="42"/>
      <c r="B419" s="80" t="s">
        <v>443</v>
      </c>
      <c r="C419" s="87" t="s">
        <v>601</v>
      </c>
      <c r="D419" s="87" t="s">
        <v>525</v>
      </c>
      <c r="E419" s="87" t="s">
        <v>541</v>
      </c>
      <c r="F419" s="87" t="s">
        <v>541</v>
      </c>
      <c r="G419" s="87"/>
      <c r="H419" s="87"/>
      <c r="I419" s="87"/>
      <c r="J419" s="87"/>
      <c r="K419" s="115"/>
      <c r="L419" s="120">
        <f>L420</f>
        <v>21345619.199999999</v>
      </c>
      <c r="M419" s="120"/>
      <c r="N419" s="120"/>
      <c r="O419" s="120"/>
      <c r="P419" s="200"/>
      <c r="Q419" s="200"/>
      <c r="R419" s="200"/>
      <c r="S419" s="126"/>
      <c r="T419" s="126"/>
      <c r="U419" s="201"/>
      <c r="V419" s="138"/>
      <c r="W419" s="126"/>
      <c r="X419" s="126"/>
      <c r="Y419" s="126"/>
      <c r="Z419" s="126"/>
      <c r="AA419" s="126"/>
      <c r="AB419" s="126"/>
      <c r="AC419" s="126"/>
      <c r="AD419" s="126"/>
      <c r="AE419" s="126"/>
      <c r="AF419" s="126"/>
    </row>
    <row r="420" spans="1:32" ht="47.25">
      <c r="A420" s="42"/>
      <c r="B420" s="80" t="s">
        <v>456</v>
      </c>
      <c r="C420" s="87" t="s">
        <v>601</v>
      </c>
      <c r="D420" s="87" t="s">
        <v>525</v>
      </c>
      <c r="E420" s="87" t="s">
        <v>541</v>
      </c>
      <c r="F420" s="87" t="s">
        <v>541</v>
      </c>
      <c r="G420" s="87" t="s">
        <v>410</v>
      </c>
      <c r="H420" s="87"/>
      <c r="I420" s="87"/>
      <c r="J420" s="87"/>
      <c r="K420" s="115"/>
      <c r="L420" s="120">
        <f>L421</f>
        <v>21345619.199999999</v>
      </c>
      <c r="M420" s="120"/>
      <c r="N420" s="120"/>
      <c r="O420" s="120"/>
      <c r="P420" s="200"/>
      <c r="Q420" s="200"/>
      <c r="R420" s="200"/>
      <c r="S420" s="126"/>
      <c r="T420" s="126"/>
      <c r="U420" s="201"/>
      <c r="V420" s="138"/>
      <c r="W420" s="126"/>
      <c r="X420" s="126"/>
      <c r="Y420" s="126"/>
      <c r="Z420" s="126"/>
      <c r="AA420" s="126"/>
      <c r="AB420" s="126"/>
      <c r="AC420" s="126"/>
      <c r="AD420" s="126"/>
      <c r="AE420" s="126"/>
      <c r="AF420" s="126"/>
    </row>
    <row r="421" spans="1:32" ht="31.5">
      <c r="A421" s="42"/>
      <c r="B421" s="80" t="s">
        <v>457</v>
      </c>
      <c r="C421" s="87" t="s">
        <v>601</v>
      </c>
      <c r="D421" s="87" t="s">
        <v>525</v>
      </c>
      <c r="E421" s="87" t="s">
        <v>541</v>
      </c>
      <c r="F421" s="87" t="s">
        <v>541</v>
      </c>
      <c r="G421" s="87" t="s">
        <v>410</v>
      </c>
      <c r="H421" s="87" t="s">
        <v>507</v>
      </c>
      <c r="I421" s="87"/>
      <c r="J421" s="87"/>
      <c r="K421" s="115"/>
      <c r="L421" s="120">
        <f>L422+L423+L424</f>
        <v>21345619.199999999</v>
      </c>
      <c r="M421" s="120"/>
      <c r="N421" s="120"/>
      <c r="O421" s="120"/>
      <c r="P421" s="200"/>
      <c r="Q421" s="200"/>
      <c r="R421" s="200"/>
      <c r="S421" s="126"/>
      <c r="T421" s="126"/>
      <c r="U421" s="201"/>
      <c r="V421" s="138"/>
      <c r="W421" s="126"/>
      <c r="X421" s="126"/>
      <c r="Y421" s="126"/>
      <c r="Z421" s="126"/>
      <c r="AA421" s="126"/>
      <c r="AB421" s="126"/>
      <c r="AC421" s="126"/>
      <c r="AD421" s="126"/>
      <c r="AE421" s="126"/>
      <c r="AF421" s="126"/>
    </row>
    <row r="422" spans="1:32" ht="94.5">
      <c r="A422" s="42"/>
      <c r="B422" s="40" t="s">
        <v>955</v>
      </c>
      <c r="C422" s="30" t="s">
        <v>601</v>
      </c>
      <c r="D422" s="30" t="s">
        <v>525</v>
      </c>
      <c r="E422" s="30" t="s">
        <v>541</v>
      </c>
      <c r="F422" s="36" t="s">
        <v>541</v>
      </c>
      <c r="G422" s="30" t="s">
        <v>410</v>
      </c>
      <c r="H422" s="30" t="s">
        <v>507</v>
      </c>
      <c r="I422" s="30" t="s">
        <v>460</v>
      </c>
      <c r="J422" s="30" t="s">
        <v>162</v>
      </c>
      <c r="K422" s="115"/>
      <c r="L422" s="120">
        <f>Q422+V422</f>
        <v>19021424</v>
      </c>
      <c r="M422" s="120"/>
      <c r="N422" s="120"/>
      <c r="O422" s="120"/>
      <c r="P422" s="200"/>
      <c r="Q422" s="200"/>
      <c r="R422" s="200"/>
      <c r="S422" s="126"/>
      <c r="T422" s="126"/>
      <c r="U422" s="201"/>
      <c r="V422" s="138">
        <v>19021424</v>
      </c>
      <c r="W422" s="126"/>
      <c r="X422" s="126"/>
      <c r="Y422" s="126"/>
      <c r="Z422" s="126"/>
      <c r="AA422" s="126"/>
      <c r="AB422" s="126"/>
      <c r="AC422" s="126"/>
      <c r="AD422" s="126"/>
      <c r="AE422" s="126"/>
      <c r="AF422" s="126"/>
    </row>
    <row r="423" spans="1:32" ht="63">
      <c r="A423" s="42"/>
      <c r="B423" s="150" t="s">
        <v>458</v>
      </c>
      <c r="C423" s="30" t="s">
        <v>601</v>
      </c>
      <c r="D423" s="32" t="s">
        <v>525</v>
      </c>
      <c r="E423" s="32" t="s">
        <v>541</v>
      </c>
      <c r="F423" s="36" t="s">
        <v>541</v>
      </c>
      <c r="G423" s="32" t="s">
        <v>410</v>
      </c>
      <c r="H423" s="32" t="s">
        <v>507</v>
      </c>
      <c r="I423" s="32" t="s">
        <v>460</v>
      </c>
      <c r="J423" s="30" t="s">
        <v>555</v>
      </c>
      <c r="K423" s="115"/>
      <c r="L423" s="120">
        <f>Q423+V423</f>
        <v>2127071</v>
      </c>
      <c r="M423" s="120"/>
      <c r="N423" s="120"/>
      <c r="O423" s="120"/>
      <c r="P423" s="200"/>
      <c r="Q423" s="200">
        <v>1255750</v>
      </c>
      <c r="R423" s="200"/>
      <c r="S423" s="126"/>
      <c r="T423" s="126"/>
      <c r="U423" s="201"/>
      <c r="V423" s="138">
        <v>871321</v>
      </c>
      <c r="W423" s="126"/>
      <c r="X423" s="126"/>
      <c r="Y423" s="126"/>
      <c r="Z423" s="126"/>
      <c r="AA423" s="126"/>
      <c r="AB423" s="126"/>
      <c r="AC423" s="126"/>
      <c r="AD423" s="126"/>
      <c r="AE423" s="126"/>
      <c r="AF423" s="126"/>
    </row>
    <row r="424" spans="1:32" ht="63">
      <c r="A424" s="28"/>
      <c r="B424" s="40" t="s">
        <v>459</v>
      </c>
      <c r="C424" s="30" t="s">
        <v>601</v>
      </c>
      <c r="D424" s="30" t="s">
        <v>525</v>
      </c>
      <c r="E424" s="30" t="s">
        <v>541</v>
      </c>
      <c r="F424" s="36" t="s">
        <v>541</v>
      </c>
      <c r="G424" s="30" t="s">
        <v>410</v>
      </c>
      <c r="H424" s="30" t="s">
        <v>507</v>
      </c>
      <c r="I424" s="30" t="s">
        <v>460</v>
      </c>
      <c r="J424" s="36" t="s">
        <v>448</v>
      </c>
      <c r="K424" s="112"/>
      <c r="L424" s="120">
        <f>P424</f>
        <v>197124.2</v>
      </c>
      <c r="M424" s="120"/>
      <c r="N424" s="120"/>
      <c r="O424" s="120"/>
      <c r="P424" s="200">
        <v>197124.2</v>
      </c>
      <c r="Q424" s="200"/>
      <c r="R424" s="200"/>
      <c r="S424" s="126"/>
      <c r="T424" s="126"/>
      <c r="U424" s="201"/>
      <c r="V424" s="138"/>
      <c r="W424" s="126"/>
      <c r="X424" s="126"/>
      <c r="Y424" s="126"/>
      <c r="Z424" s="126"/>
      <c r="AA424" s="126"/>
      <c r="AB424" s="126"/>
      <c r="AC424" s="126"/>
      <c r="AD424" s="126"/>
      <c r="AE424" s="126"/>
      <c r="AF424" s="126"/>
    </row>
    <row r="425" spans="1:32" ht="47.25">
      <c r="A425" s="28"/>
      <c r="B425" s="40" t="s">
        <v>443</v>
      </c>
      <c r="C425" s="30" t="s">
        <v>601</v>
      </c>
      <c r="D425" s="30" t="s">
        <v>525</v>
      </c>
      <c r="E425" s="30" t="s">
        <v>523</v>
      </c>
      <c r="F425" s="36" t="s">
        <v>523</v>
      </c>
      <c r="G425" s="30"/>
      <c r="H425" s="30"/>
      <c r="I425" s="30"/>
      <c r="J425" s="36"/>
      <c r="K425" s="112"/>
      <c r="L425" s="120">
        <f>L426</f>
        <v>0</v>
      </c>
      <c r="M425" s="120"/>
      <c r="N425" s="120"/>
      <c r="O425" s="120"/>
      <c r="P425" s="200"/>
      <c r="Q425" s="200"/>
      <c r="R425" s="200"/>
      <c r="S425" s="126"/>
      <c r="T425" s="126"/>
      <c r="U425" s="201"/>
      <c r="V425" s="138"/>
      <c r="W425" s="126"/>
      <c r="X425" s="126"/>
      <c r="Y425" s="126"/>
      <c r="Z425" s="126"/>
      <c r="AA425" s="126"/>
      <c r="AB425" s="126"/>
      <c r="AC425" s="126"/>
      <c r="AD425" s="126"/>
      <c r="AE425" s="126"/>
      <c r="AF425" s="126"/>
    </row>
    <row r="426" spans="1:32" ht="47.25">
      <c r="A426" s="28"/>
      <c r="B426" s="40" t="s">
        <v>456</v>
      </c>
      <c r="C426" s="30" t="s">
        <v>601</v>
      </c>
      <c r="D426" s="30" t="s">
        <v>525</v>
      </c>
      <c r="E426" s="30" t="s">
        <v>523</v>
      </c>
      <c r="F426" s="36" t="s">
        <v>523</v>
      </c>
      <c r="G426" s="30" t="s">
        <v>415</v>
      </c>
      <c r="H426" s="30"/>
      <c r="I426" s="30"/>
      <c r="J426" s="36"/>
      <c r="K426" s="112"/>
      <c r="L426" s="120">
        <f>L427</f>
        <v>0</v>
      </c>
      <c r="M426" s="120"/>
      <c r="N426" s="120"/>
      <c r="O426" s="120"/>
      <c r="P426" s="200"/>
      <c r="Q426" s="200"/>
      <c r="R426" s="200"/>
      <c r="S426" s="126"/>
      <c r="T426" s="126"/>
      <c r="U426" s="201"/>
      <c r="V426" s="138"/>
      <c r="W426" s="126"/>
      <c r="X426" s="126"/>
      <c r="Y426" s="126"/>
      <c r="Z426" s="126"/>
      <c r="AA426" s="126"/>
      <c r="AB426" s="126"/>
      <c r="AC426" s="126"/>
      <c r="AD426" s="126"/>
      <c r="AE426" s="126"/>
      <c r="AF426" s="126"/>
    </row>
    <row r="427" spans="1:32" ht="31.5">
      <c r="A427" s="28"/>
      <c r="B427" s="150" t="s">
        <v>457</v>
      </c>
      <c r="C427" s="30" t="s">
        <v>601</v>
      </c>
      <c r="D427" s="30" t="s">
        <v>525</v>
      </c>
      <c r="E427" s="30" t="s">
        <v>523</v>
      </c>
      <c r="F427" s="36" t="s">
        <v>523</v>
      </c>
      <c r="G427" s="30" t="s">
        <v>415</v>
      </c>
      <c r="H427" s="30" t="s">
        <v>541</v>
      </c>
      <c r="I427" s="30"/>
      <c r="J427" s="30"/>
      <c r="K427" s="115"/>
      <c r="L427" s="120">
        <f>L428</f>
        <v>0</v>
      </c>
      <c r="M427" s="120"/>
      <c r="N427" s="120"/>
      <c r="O427" s="120"/>
      <c r="P427" s="200"/>
      <c r="Q427" s="200"/>
      <c r="R427" s="200"/>
      <c r="S427" s="126"/>
      <c r="T427" s="126"/>
      <c r="U427" s="201"/>
      <c r="V427" s="138"/>
      <c r="W427" s="126"/>
      <c r="X427" s="126"/>
      <c r="Y427" s="126"/>
      <c r="Z427" s="126"/>
      <c r="AA427" s="126"/>
      <c r="AB427" s="126"/>
      <c r="AC427" s="126"/>
      <c r="AD427" s="126"/>
      <c r="AE427" s="126"/>
      <c r="AF427" s="126"/>
    </row>
    <row r="428" spans="1:32" ht="15.75">
      <c r="A428" s="28"/>
      <c r="B428" s="38" t="s">
        <v>461</v>
      </c>
      <c r="C428" s="30" t="s">
        <v>601</v>
      </c>
      <c r="D428" s="30" t="s">
        <v>525</v>
      </c>
      <c r="E428" s="30" t="s">
        <v>523</v>
      </c>
      <c r="F428" s="36" t="s">
        <v>523</v>
      </c>
      <c r="G428" s="30" t="s">
        <v>415</v>
      </c>
      <c r="H428" s="30" t="s">
        <v>541</v>
      </c>
      <c r="I428" s="30" t="s">
        <v>462</v>
      </c>
      <c r="J428" s="30" t="s">
        <v>555</v>
      </c>
      <c r="K428" s="115"/>
      <c r="L428" s="120">
        <f>AA428</f>
        <v>0</v>
      </c>
      <c r="M428" s="120"/>
      <c r="N428" s="120"/>
      <c r="O428" s="120"/>
      <c r="P428" s="200"/>
      <c r="Q428" s="200"/>
      <c r="R428" s="200"/>
      <c r="S428" s="126"/>
      <c r="T428" s="126"/>
      <c r="U428" s="201"/>
      <c r="V428" s="138"/>
      <c r="W428" s="126"/>
      <c r="X428" s="126"/>
      <c r="Y428" s="126"/>
      <c r="Z428" s="126"/>
      <c r="AA428" s="126"/>
      <c r="AB428" s="126"/>
      <c r="AC428" s="126"/>
      <c r="AD428" s="126"/>
      <c r="AE428" s="126"/>
      <c r="AF428" s="126"/>
    </row>
    <row r="429" spans="1:32" ht="47.25">
      <c r="A429" s="28"/>
      <c r="B429" s="150" t="s">
        <v>443</v>
      </c>
      <c r="C429" s="30" t="s">
        <v>601</v>
      </c>
      <c r="D429" s="30" t="s">
        <v>538</v>
      </c>
      <c r="E429" s="30" t="s">
        <v>514</v>
      </c>
      <c r="F429" s="36" t="s">
        <v>523</v>
      </c>
      <c r="G429" s="30"/>
      <c r="H429" s="30"/>
      <c r="I429" s="30"/>
      <c r="J429" s="30"/>
      <c r="K429" s="115"/>
      <c r="L429" s="120">
        <f>L430</f>
        <v>752548</v>
      </c>
      <c r="M429" s="120"/>
      <c r="N429" s="120"/>
      <c r="O429" s="120"/>
      <c r="P429" s="200"/>
      <c r="Q429" s="200"/>
      <c r="R429" s="200"/>
      <c r="S429" s="126"/>
      <c r="T429" s="126"/>
      <c r="U429" s="201"/>
      <c r="V429" s="138"/>
      <c r="W429" s="126"/>
      <c r="X429" s="126"/>
      <c r="Y429" s="126"/>
      <c r="Z429" s="126"/>
      <c r="AA429" s="126"/>
      <c r="AB429" s="126"/>
      <c r="AC429" s="126"/>
      <c r="AD429" s="126"/>
      <c r="AE429" s="126"/>
      <c r="AF429" s="126"/>
    </row>
    <row r="430" spans="1:32" ht="47.25">
      <c r="A430" s="28"/>
      <c r="B430" s="40" t="s">
        <v>456</v>
      </c>
      <c r="C430" s="30" t="s">
        <v>601</v>
      </c>
      <c r="D430" s="30" t="s">
        <v>538</v>
      </c>
      <c r="E430" s="30" t="s">
        <v>514</v>
      </c>
      <c r="F430" s="36" t="s">
        <v>523</v>
      </c>
      <c r="G430" s="30" t="s">
        <v>410</v>
      </c>
      <c r="H430" s="30"/>
      <c r="I430" s="30"/>
      <c r="J430" s="30"/>
      <c r="K430" s="115"/>
      <c r="L430" s="120">
        <f>L431</f>
        <v>752548</v>
      </c>
      <c r="M430" s="120"/>
      <c r="N430" s="120"/>
      <c r="O430" s="120"/>
      <c r="P430" s="200"/>
      <c r="Q430" s="200"/>
      <c r="R430" s="200"/>
      <c r="S430" s="126"/>
      <c r="T430" s="126"/>
      <c r="U430" s="201"/>
      <c r="V430" s="138"/>
      <c r="W430" s="126"/>
      <c r="X430" s="126"/>
      <c r="Y430" s="126"/>
      <c r="Z430" s="126"/>
      <c r="AA430" s="126"/>
      <c r="AB430" s="126"/>
      <c r="AC430" s="126"/>
      <c r="AD430" s="126"/>
      <c r="AE430" s="126"/>
      <c r="AF430" s="126"/>
    </row>
    <row r="431" spans="1:32" ht="31.5">
      <c r="A431" s="28"/>
      <c r="B431" s="40" t="s">
        <v>577</v>
      </c>
      <c r="C431" s="30" t="s">
        <v>601</v>
      </c>
      <c r="D431" s="30" t="s">
        <v>538</v>
      </c>
      <c r="E431" s="30" t="s">
        <v>514</v>
      </c>
      <c r="F431" s="36" t="s">
        <v>523</v>
      </c>
      <c r="G431" s="30" t="s">
        <v>410</v>
      </c>
      <c r="H431" s="30" t="s">
        <v>508</v>
      </c>
      <c r="I431" s="30"/>
      <c r="J431" s="30"/>
      <c r="K431" s="116"/>
      <c r="L431" s="120">
        <f>L432+L433</f>
        <v>752548</v>
      </c>
      <c r="M431" s="120"/>
      <c r="N431" s="120"/>
      <c r="O431" s="120"/>
      <c r="P431" s="200"/>
      <c r="Q431" s="200"/>
      <c r="R431" s="200"/>
      <c r="S431" s="126"/>
      <c r="T431" s="126"/>
      <c r="U431" s="201"/>
      <c r="V431" s="138"/>
      <c r="W431" s="126"/>
      <c r="X431" s="126"/>
      <c r="Y431" s="126"/>
      <c r="Z431" s="126"/>
      <c r="AA431" s="126"/>
      <c r="AB431" s="126"/>
      <c r="AC431" s="126"/>
      <c r="AD431" s="126"/>
      <c r="AE431" s="126"/>
      <c r="AF431" s="126"/>
    </row>
    <row r="432" spans="1:32" ht="15.75">
      <c r="A432" s="28"/>
      <c r="B432" s="40" t="s">
        <v>468</v>
      </c>
      <c r="C432" s="30" t="s">
        <v>601</v>
      </c>
      <c r="D432" s="30" t="s">
        <v>538</v>
      </c>
      <c r="E432" s="30" t="s">
        <v>514</v>
      </c>
      <c r="F432" s="36" t="s">
        <v>523</v>
      </c>
      <c r="G432" s="30" t="s">
        <v>410</v>
      </c>
      <c r="H432" s="30" t="s">
        <v>508</v>
      </c>
      <c r="I432" s="30" t="s">
        <v>411</v>
      </c>
      <c r="J432" s="30" t="s">
        <v>535</v>
      </c>
      <c r="K432" s="115"/>
      <c r="L432" s="120">
        <f>W432</f>
        <v>607922</v>
      </c>
      <c r="M432" s="120"/>
      <c r="N432" s="120"/>
      <c r="O432" s="120"/>
      <c r="P432" s="200"/>
      <c r="Q432" s="200"/>
      <c r="R432" s="200"/>
      <c r="S432" s="126"/>
      <c r="T432" s="126"/>
      <c r="U432" s="201"/>
      <c r="V432" s="138"/>
      <c r="W432" s="126">
        <v>607922</v>
      </c>
      <c r="X432" s="126"/>
      <c r="Y432" s="126"/>
      <c r="Z432" s="126"/>
      <c r="AA432" s="126"/>
      <c r="AB432" s="126"/>
      <c r="AC432" s="126"/>
      <c r="AD432" s="126"/>
      <c r="AE432" s="126"/>
      <c r="AF432" s="126"/>
    </row>
    <row r="433" spans="1:32" ht="15.75">
      <c r="A433" s="28"/>
      <c r="B433" s="40" t="s">
        <v>469</v>
      </c>
      <c r="C433" s="30" t="s">
        <v>601</v>
      </c>
      <c r="D433" s="30" t="s">
        <v>538</v>
      </c>
      <c r="E433" s="30" t="s">
        <v>514</v>
      </c>
      <c r="F433" s="36" t="s">
        <v>523</v>
      </c>
      <c r="G433" s="30" t="s">
        <v>410</v>
      </c>
      <c r="H433" s="30" t="s">
        <v>508</v>
      </c>
      <c r="I433" s="30" t="s">
        <v>411</v>
      </c>
      <c r="J433" s="30">
        <v>200</v>
      </c>
      <c r="K433" s="115"/>
      <c r="L433" s="120">
        <f>W433</f>
        <v>144626</v>
      </c>
      <c r="M433" s="120"/>
      <c r="N433" s="120"/>
      <c r="O433" s="120"/>
      <c r="P433" s="200"/>
      <c r="Q433" s="200"/>
      <c r="R433" s="200"/>
      <c r="S433" s="126"/>
      <c r="T433" s="126"/>
      <c r="U433" s="201"/>
      <c r="V433" s="138"/>
      <c r="W433" s="126">
        <v>144626</v>
      </c>
      <c r="X433" s="126"/>
      <c r="Y433" s="126"/>
      <c r="Z433" s="126"/>
      <c r="AA433" s="126"/>
      <c r="AB433" s="126"/>
      <c r="AC433" s="126"/>
      <c r="AD433" s="126"/>
      <c r="AE433" s="126"/>
      <c r="AF433" s="126"/>
    </row>
    <row r="434" spans="1:32" ht="15.75">
      <c r="A434" s="28"/>
      <c r="B434" s="40" t="s">
        <v>287</v>
      </c>
      <c r="C434" s="30"/>
      <c r="D434" s="30"/>
      <c r="E434" s="30"/>
      <c r="F434" s="36"/>
      <c r="G434" s="30"/>
      <c r="H434" s="30"/>
      <c r="I434" s="30"/>
      <c r="J434" s="30"/>
      <c r="K434" s="115"/>
      <c r="L434" s="120"/>
      <c r="M434" s="120"/>
      <c r="N434" s="120"/>
      <c r="O434" s="120"/>
      <c r="P434" s="200"/>
      <c r="Q434" s="200"/>
      <c r="R434" s="200"/>
      <c r="S434" s="126"/>
      <c r="T434" s="126"/>
      <c r="U434" s="201"/>
      <c r="V434" s="138"/>
      <c r="W434" s="126"/>
      <c r="X434" s="126"/>
      <c r="Y434" s="126"/>
      <c r="Z434" s="126"/>
      <c r="AA434" s="126"/>
      <c r="AB434" s="126"/>
      <c r="AC434" s="126"/>
      <c r="AD434" s="126"/>
      <c r="AE434" s="126"/>
      <c r="AF434" s="126"/>
    </row>
    <row r="435" spans="1:32" ht="47.25">
      <c r="A435" s="28"/>
      <c r="B435" s="40" t="s">
        <v>463</v>
      </c>
      <c r="C435" s="30" t="s">
        <v>601</v>
      </c>
      <c r="D435" s="30" t="s">
        <v>538</v>
      </c>
      <c r="E435" s="30" t="s">
        <v>543</v>
      </c>
      <c r="F435" s="36" t="s">
        <v>541</v>
      </c>
      <c r="G435" s="30"/>
      <c r="H435" s="30"/>
      <c r="I435" s="30"/>
      <c r="J435" s="36"/>
      <c r="K435" s="115"/>
      <c r="L435" s="120">
        <f>L436</f>
        <v>94500</v>
      </c>
      <c r="M435" s="120"/>
      <c r="N435" s="120"/>
      <c r="O435" s="120"/>
      <c r="P435" s="200"/>
      <c r="Q435" s="200"/>
      <c r="R435" s="200"/>
      <c r="S435" s="126"/>
      <c r="T435" s="126"/>
      <c r="U435" s="201"/>
      <c r="V435" s="138"/>
      <c r="W435" s="126"/>
      <c r="X435" s="126"/>
      <c r="Y435" s="126"/>
      <c r="Z435" s="126"/>
      <c r="AA435" s="126"/>
      <c r="AB435" s="126"/>
      <c r="AC435" s="126"/>
      <c r="AD435" s="126"/>
      <c r="AE435" s="126"/>
      <c r="AF435" s="126"/>
    </row>
    <row r="436" spans="1:32" ht="47.25">
      <c r="A436" s="28"/>
      <c r="B436" s="37" t="s">
        <v>464</v>
      </c>
      <c r="C436" s="30" t="s">
        <v>601</v>
      </c>
      <c r="D436" s="30" t="s">
        <v>538</v>
      </c>
      <c r="E436" s="30" t="s">
        <v>543</v>
      </c>
      <c r="F436" s="36" t="s">
        <v>541</v>
      </c>
      <c r="G436" s="30" t="s">
        <v>410</v>
      </c>
      <c r="H436" s="30"/>
      <c r="I436" s="30"/>
      <c r="J436" s="32"/>
      <c r="K436" s="115"/>
      <c r="L436" s="120">
        <f>L437</f>
        <v>94500</v>
      </c>
      <c r="M436" s="120"/>
      <c r="N436" s="120"/>
      <c r="O436" s="120"/>
      <c r="P436" s="200"/>
      <c r="Q436" s="200"/>
      <c r="R436" s="200"/>
      <c r="S436" s="126"/>
      <c r="T436" s="126"/>
      <c r="U436" s="201"/>
      <c r="V436" s="138"/>
      <c r="W436" s="126"/>
      <c r="X436" s="126"/>
      <c r="Y436" s="126"/>
      <c r="Z436" s="126"/>
      <c r="AA436" s="126"/>
      <c r="AB436" s="126"/>
      <c r="AC436" s="126"/>
      <c r="AD436" s="126"/>
      <c r="AE436" s="126"/>
      <c r="AF436" s="126"/>
    </row>
    <row r="437" spans="1:32" ht="31.5">
      <c r="A437" s="28"/>
      <c r="B437" s="33" t="s">
        <v>465</v>
      </c>
      <c r="C437" s="30" t="s">
        <v>601</v>
      </c>
      <c r="D437" s="30" t="s">
        <v>538</v>
      </c>
      <c r="E437" s="30" t="s">
        <v>543</v>
      </c>
      <c r="F437" s="36" t="s">
        <v>541</v>
      </c>
      <c r="G437" s="30" t="s">
        <v>410</v>
      </c>
      <c r="H437" s="30" t="s">
        <v>507</v>
      </c>
      <c r="I437" s="30"/>
      <c r="J437" s="32"/>
      <c r="K437" s="115"/>
      <c r="L437" s="120">
        <f>L438</f>
        <v>94500</v>
      </c>
      <c r="M437" s="120"/>
      <c r="N437" s="120"/>
      <c r="O437" s="120"/>
      <c r="P437" s="200"/>
      <c r="Q437" s="200"/>
      <c r="R437" s="200"/>
      <c r="S437" s="126"/>
      <c r="T437" s="126"/>
      <c r="U437" s="201"/>
      <c r="V437" s="138"/>
      <c r="W437" s="126"/>
      <c r="X437" s="126"/>
      <c r="Y437" s="126"/>
      <c r="Z437" s="126"/>
      <c r="AA437" s="126"/>
      <c r="AB437" s="126"/>
      <c r="AC437" s="126"/>
      <c r="AD437" s="126"/>
      <c r="AE437" s="126"/>
      <c r="AF437" s="126"/>
    </row>
    <row r="438" spans="1:32" ht="31.5">
      <c r="A438" s="28"/>
      <c r="B438" s="40" t="s">
        <v>467</v>
      </c>
      <c r="C438" s="30" t="s">
        <v>601</v>
      </c>
      <c r="D438" s="36" t="s">
        <v>538</v>
      </c>
      <c r="E438" s="36" t="s">
        <v>543</v>
      </c>
      <c r="F438" s="36" t="s">
        <v>541</v>
      </c>
      <c r="G438" s="36" t="s">
        <v>410</v>
      </c>
      <c r="H438" s="36" t="s">
        <v>507</v>
      </c>
      <c r="I438" s="36" t="s">
        <v>466</v>
      </c>
      <c r="J438" s="36" t="s">
        <v>555</v>
      </c>
      <c r="K438" s="115"/>
      <c r="L438" s="120">
        <f>Y438</f>
        <v>94500</v>
      </c>
      <c r="M438" s="120"/>
      <c r="N438" s="120"/>
      <c r="O438" s="120"/>
      <c r="P438" s="200"/>
      <c r="Q438" s="200"/>
      <c r="R438" s="200"/>
      <c r="S438" s="126"/>
      <c r="T438" s="126"/>
      <c r="U438" s="201"/>
      <c r="V438" s="138"/>
      <c r="W438" s="126"/>
      <c r="X438" s="126"/>
      <c r="Y438" s="126">
        <v>94500</v>
      </c>
      <c r="Z438" s="126"/>
      <c r="AA438" s="126"/>
      <c r="AB438" s="126"/>
      <c r="AC438" s="126"/>
      <c r="AD438" s="126"/>
      <c r="AE438" s="126"/>
      <c r="AF438" s="126"/>
    </row>
    <row r="439" spans="1:32" ht="47.25">
      <c r="A439" s="218">
        <v>19</v>
      </c>
      <c r="B439" s="219" t="s">
        <v>61</v>
      </c>
      <c r="C439" s="220">
        <v>952</v>
      </c>
      <c r="D439" s="220"/>
      <c r="E439" s="220"/>
      <c r="F439" s="221"/>
      <c r="G439" s="220"/>
      <c r="H439" s="220"/>
      <c r="I439" s="220"/>
      <c r="J439" s="220"/>
      <c r="K439" s="222"/>
      <c r="L439" s="224">
        <f>L441+L446+L456+L467+L471+L481</f>
        <v>8400884.5700000003</v>
      </c>
      <c r="M439" s="120"/>
      <c r="N439" s="120"/>
      <c r="O439" s="120"/>
      <c r="P439" s="200"/>
      <c r="Q439" s="200"/>
      <c r="R439" s="200"/>
      <c r="S439" s="126"/>
      <c r="T439" s="126"/>
      <c r="U439" s="201"/>
      <c r="V439" s="138"/>
      <c r="W439" s="126"/>
      <c r="X439" s="126"/>
      <c r="Y439" s="126"/>
      <c r="Z439" s="126"/>
      <c r="AA439" s="126"/>
      <c r="AB439" s="126"/>
      <c r="AC439" s="126"/>
      <c r="AD439" s="126"/>
      <c r="AE439" s="126"/>
      <c r="AF439" s="126"/>
    </row>
    <row r="440" spans="1:32" ht="15.75">
      <c r="A440" s="28"/>
      <c r="B440" s="40" t="s">
        <v>223</v>
      </c>
      <c r="C440" s="30"/>
      <c r="D440" s="30"/>
      <c r="E440" s="30"/>
      <c r="F440" s="36"/>
      <c r="G440" s="30"/>
      <c r="H440" s="30"/>
      <c r="I440" s="30"/>
      <c r="J440" s="30"/>
      <c r="K440" s="112"/>
      <c r="L440" s="120"/>
      <c r="M440" s="120"/>
      <c r="N440" s="120"/>
      <c r="O440" s="120"/>
      <c r="P440" s="200"/>
      <c r="Q440" s="200"/>
      <c r="R440" s="200"/>
      <c r="S440" s="126"/>
      <c r="T440" s="126"/>
      <c r="U440" s="201"/>
      <c r="V440" s="138"/>
      <c r="W440" s="126"/>
      <c r="X440" s="126"/>
      <c r="Y440" s="126"/>
      <c r="Z440" s="126"/>
      <c r="AA440" s="126"/>
      <c r="AB440" s="126"/>
      <c r="AC440" s="126"/>
      <c r="AD440" s="126"/>
      <c r="AE440" s="126"/>
      <c r="AF440" s="126"/>
    </row>
    <row r="441" spans="1:32" ht="47.25">
      <c r="A441" s="28"/>
      <c r="B441" s="40" t="s">
        <v>452</v>
      </c>
      <c r="C441" s="30" t="s">
        <v>602</v>
      </c>
      <c r="D441" s="30" t="s">
        <v>514</v>
      </c>
      <c r="E441" s="30" t="s">
        <v>507</v>
      </c>
      <c r="F441" s="36" t="s">
        <v>525</v>
      </c>
      <c r="G441" s="30"/>
      <c r="H441" s="30"/>
      <c r="I441" s="30"/>
      <c r="J441" s="30"/>
      <c r="K441" s="112"/>
      <c r="L441" s="120">
        <f>L442</f>
        <v>0</v>
      </c>
      <c r="M441" s="120"/>
      <c r="N441" s="120"/>
      <c r="O441" s="120"/>
      <c r="P441" s="200"/>
      <c r="Q441" s="200"/>
      <c r="R441" s="200"/>
      <c r="S441" s="126"/>
      <c r="T441" s="126"/>
      <c r="U441" s="201"/>
      <c r="V441" s="138"/>
      <c r="W441" s="126"/>
      <c r="X441" s="126"/>
      <c r="Y441" s="126"/>
      <c r="Z441" s="126"/>
      <c r="AA441" s="126"/>
      <c r="AB441" s="126"/>
      <c r="AC441" s="126"/>
      <c r="AD441" s="126"/>
      <c r="AE441" s="126"/>
      <c r="AF441" s="126"/>
    </row>
    <row r="442" spans="1:32" ht="63">
      <c r="A442" s="28"/>
      <c r="B442" s="40" t="s">
        <v>453</v>
      </c>
      <c r="C442" s="30" t="s">
        <v>602</v>
      </c>
      <c r="D442" s="30" t="s">
        <v>514</v>
      </c>
      <c r="E442" s="30" t="s">
        <v>507</v>
      </c>
      <c r="F442" s="36" t="s">
        <v>525</v>
      </c>
      <c r="G442" s="30" t="s">
        <v>412</v>
      </c>
      <c r="H442" s="30"/>
      <c r="I442" s="30"/>
      <c r="J442" s="30"/>
      <c r="K442" s="112"/>
      <c r="L442" s="120">
        <f>L443</f>
        <v>0</v>
      </c>
      <c r="M442" s="120"/>
      <c r="N442" s="120"/>
      <c r="O442" s="120"/>
      <c r="P442" s="200"/>
      <c r="Q442" s="200"/>
      <c r="R442" s="200"/>
      <c r="S442" s="126"/>
      <c r="T442" s="126"/>
      <c r="U442" s="201"/>
      <c r="V442" s="138"/>
      <c r="W442" s="126"/>
      <c r="X442" s="126"/>
      <c r="Y442" s="126"/>
      <c r="Z442" s="126"/>
      <c r="AA442" s="126"/>
      <c r="AB442" s="126"/>
      <c r="AC442" s="126"/>
      <c r="AD442" s="126"/>
      <c r="AE442" s="126"/>
      <c r="AF442" s="126"/>
    </row>
    <row r="443" spans="1:32" ht="47.25">
      <c r="A443" s="28"/>
      <c r="B443" s="40" t="s">
        <v>454</v>
      </c>
      <c r="C443" s="30" t="s">
        <v>602</v>
      </c>
      <c r="D443" s="30" t="s">
        <v>514</v>
      </c>
      <c r="E443" s="30" t="s">
        <v>507</v>
      </c>
      <c r="F443" s="36" t="s">
        <v>525</v>
      </c>
      <c r="G443" s="30" t="s">
        <v>412</v>
      </c>
      <c r="H443" s="30" t="s">
        <v>507</v>
      </c>
      <c r="I443" s="30"/>
      <c r="J443" s="30"/>
      <c r="K443" s="112"/>
      <c r="L443" s="120">
        <f>L444</f>
        <v>0</v>
      </c>
      <c r="M443" s="120"/>
      <c r="N443" s="120"/>
      <c r="O443" s="120"/>
      <c r="P443" s="200"/>
      <c r="Q443" s="200"/>
      <c r="R443" s="200"/>
      <c r="S443" s="126"/>
      <c r="T443" s="126"/>
      <c r="U443" s="201"/>
      <c r="V443" s="138"/>
      <c r="W443" s="126"/>
      <c r="X443" s="126"/>
      <c r="Y443" s="126"/>
      <c r="Z443" s="126"/>
      <c r="AA443" s="126"/>
      <c r="AB443" s="126"/>
      <c r="AC443" s="126"/>
      <c r="AD443" s="126"/>
      <c r="AE443" s="126"/>
      <c r="AF443" s="126"/>
    </row>
    <row r="444" spans="1:32" ht="47.25">
      <c r="A444" s="28"/>
      <c r="B444" s="40" t="s">
        <v>455</v>
      </c>
      <c r="C444" s="30" t="s">
        <v>602</v>
      </c>
      <c r="D444" s="30" t="s">
        <v>514</v>
      </c>
      <c r="E444" s="30" t="s">
        <v>507</v>
      </c>
      <c r="F444" s="36" t="s">
        <v>525</v>
      </c>
      <c r="G444" s="30" t="s">
        <v>412</v>
      </c>
      <c r="H444" s="30" t="s">
        <v>507</v>
      </c>
      <c r="I444" s="30" t="s">
        <v>433</v>
      </c>
      <c r="J444" s="30" t="s">
        <v>555</v>
      </c>
      <c r="K444" s="112"/>
      <c r="L444" s="120">
        <f>Z444</f>
        <v>0</v>
      </c>
      <c r="M444" s="120"/>
      <c r="N444" s="120"/>
      <c r="O444" s="120"/>
      <c r="P444" s="200"/>
      <c r="Q444" s="200"/>
      <c r="R444" s="200"/>
      <c r="S444" s="126"/>
      <c r="T444" s="126"/>
      <c r="U444" s="201"/>
      <c r="V444" s="138"/>
      <c r="W444" s="126"/>
      <c r="X444" s="126"/>
      <c r="Y444" s="126"/>
      <c r="Z444" s="126"/>
      <c r="AA444" s="126"/>
      <c r="AB444" s="126"/>
      <c r="AC444" s="126"/>
      <c r="AD444" s="126"/>
      <c r="AE444" s="126"/>
      <c r="AF444" s="126"/>
    </row>
    <row r="445" spans="1:32" ht="15.75">
      <c r="A445" s="28"/>
      <c r="B445" s="40" t="s">
        <v>38</v>
      </c>
      <c r="C445" s="30"/>
      <c r="D445" s="30"/>
      <c r="E445" s="30"/>
      <c r="F445" s="36"/>
      <c r="G445" s="30"/>
      <c r="H445" s="30"/>
      <c r="I445" s="30"/>
      <c r="J445" s="30"/>
      <c r="K445" s="115"/>
      <c r="L445" s="120"/>
      <c r="M445" s="120"/>
      <c r="N445" s="120"/>
      <c r="O445" s="120"/>
      <c r="P445" s="200"/>
      <c r="Q445" s="200"/>
      <c r="R445" s="200"/>
      <c r="S445" s="126"/>
      <c r="T445" s="126"/>
      <c r="U445" s="201"/>
      <c r="V445" s="138"/>
      <c r="W445" s="126"/>
      <c r="X445" s="126"/>
      <c r="Y445" s="126"/>
      <c r="Z445" s="126"/>
      <c r="AA445" s="126"/>
      <c r="AB445" s="126"/>
      <c r="AC445" s="126"/>
      <c r="AD445" s="126"/>
      <c r="AE445" s="126"/>
      <c r="AF445" s="126"/>
    </row>
    <row r="446" spans="1:32" ht="47.25">
      <c r="A446" s="28"/>
      <c r="B446" s="40" t="s">
        <v>443</v>
      </c>
      <c r="C446" s="43" t="s">
        <v>602</v>
      </c>
      <c r="D446" s="43" t="s">
        <v>525</v>
      </c>
      <c r="E446" s="43" t="s">
        <v>507</v>
      </c>
      <c r="F446" s="82" t="s">
        <v>541</v>
      </c>
      <c r="G446" s="43"/>
      <c r="H446" s="43"/>
      <c r="I446" s="43" t="s">
        <v>509</v>
      </c>
      <c r="J446" s="43" t="s">
        <v>510</v>
      </c>
      <c r="K446" s="114"/>
      <c r="L446" s="120">
        <f>L447+L450</f>
        <v>1443376</v>
      </c>
      <c r="M446" s="120"/>
      <c r="N446" s="120"/>
      <c r="O446" s="120"/>
      <c r="P446" s="200"/>
      <c r="Q446" s="200"/>
      <c r="R446" s="200"/>
      <c r="S446" s="126"/>
      <c r="T446" s="126"/>
      <c r="U446" s="201"/>
      <c r="V446" s="138"/>
      <c r="W446" s="126"/>
      <c r="X446" s="126"/>
      <c r="Y446" s="126"/>
      <c r="Z446" s="126"/>
      <c r="AA446" s="126"/>
      <c r="AB446" s="126"/>
      <c r="AC446" s="126"/>
      <c r="AD446" s="126"/>
      <c r="AE446" s="126"/>
      <c r="AF446" s="126"/>
    </row>
    <row r="447" spans="1:32" ht="47.25">
      <c r="A447" s="28"/>
      <c r="B447" s="40" t="s">
        <v>444</v>
      </c>
      <c r="C447" s="30" t="s">
        <v>602</v>
      </c>
      <c r="D447" s="30" t="s">
        <v>525</v>
      </c>
      <c r="E447" s="30" t="s">
        <v>507</v>
      </c>
      <c r="F447" s="36" t="s">
        <v>541</v>
      </c>
      <c r="G447" s="30"/>
      <c r="H447" s="30"/>
      <c r="I447" s="30"/>
      <c r="J447" s="30"/>
      <c r="K447" s="115"/>
      <c r="L447" s="120">
        <f>L448</f>
        <v>0</v>
      </c>
      <c r="M447" s="120"/>
      <c r="N447" s="120"/>
      <c r="O447" s="120"/>
      <c r="P447" s="200"/>
      <c r="Q447" s="200"/>
      <c r="R447" s="200"/>
      <c r="S447" s="126"/>
      <c r="T447" s="126"/>
      <c r="U447" s="201"/>
      <c r="V447" s="138"/>
      <c r="W447" s="126"/>
      <c r="X447" s="126"/>
      <c r="Y447" s="126"/>
      <c r="Z447" s="126"/>
      <c r="AA447" s="126"/>
      <c r="AB447" s="126"/>
      <c r="AC447" s="126"/>
      <c r="AD447" s="126"/>
      <c r="AE447" s="126"/>
      <c r="AF447" s="126"/>
    </row>
    <row r="448" spans="1:32" ht="31.5">
      <c r="A448" s="28"/>
      <c r="B448" s="40" t="s">
        <v>445</v>
      </c>
      <c r="C448" s="30" t="s">
        <v>602</v>
      </c>
      <c r="D448" s="30" t="s">
        <v>525</v>
      </c>
      <c r="E448" s="30" t="s">
        <v>507</v>
      </c>
      <c r="F448" s="36" t="s">
        <v>541</v>
      </c>
      <c r="G448" s="30" t="s">
        <v>412</v>
      </c>
      <c r="H448" s="30"/>
      <c r="I448" s="30"/>
      <c r="J448" s="30"/>
      <c r="K448" s="115"/>
      <c r="L448" s="120">
        <f>L449</f>
        <v>0</v>
      </c>
      <c r="M448" s="120"/>
      <c r="N448" s="120"/>
      <c r="O448" s="120"/>
      <c r="P448" s="200"/>
      <c r="Q448" s="200"/>
      <c r="R448" s="200"/>
      <c r="S448" s="126"/>
      <c r="T448" s="126"/>
      <c r="U448" s="201"/>
      <c r="V448" s="138"/>
      <c r="W448" s="126"/>
      <c r="X448" s="126"/>
      <c r="Y448" s="126"/>
      <c r="Z448" s="126"/>
      <c r="AA448" s="126"/>
      <c r="AB448" s="126"/>
      <c r="AC448" s="126"/>
      <c r="AD448" s="126"/>
      <c r="AE448" s="126"/>
      <c r="AF448" s="126"/>
    </row>
    <row r="449" spans="1:32" ht="47.25">
      <c r="A449" s="28"/>
      <c r="B449" s="40" t="s">
        <v>446</v>
      </c>
      <c r="C449" s="30" t="s">
        <v>602</v>
      </c>
      <c r="D449" s="30" t="s">
        <v>525</v>
      </c>
      <c r="E449" s="30" t="s">
        <v>507</v>
      </c>
      <c r="F449" s="36" t="s">
        <v>541</v>
      </c>
      <c r="G449" s="30" t="s">
        <v>412</v>
      </c>
      <c r="H449" s="30" t="s">
        <v>507</v>
      </c>
      <c r="I449" s="30" t="s">
        <v>432</v>
      </c>
      <c r="J449" s="30" t="s">
        <v>162</v>
      </c>
      <c r="K449" s="115"/>
      <c r="L449" s="120">
        <f>AD449</f>
        <v>0</v>
      </c>
      <c r="M449" s="120"/>
      <c r="N449" s="120"/>
      <c r="O449" s="120"/>
      <c r="P449" s="200"/>
      <c r="Q449" s="200"/>
      <c r="R449" s="200"/>
      <c r="S449" s="126"/>
      <c r="T449" s="126"/>
      <c r="U449" s="201"/>
      <c r="V449" s="138"/>
      <c r="W449" s="126"/>
      <c r="X449" s="126"/>
      <c r="Y449" s="126"/>
      <c r="Z449" s="126"/>
      <c r="AA449" s="126"/>
      <c r="AB449" s="126"/>
      <c r="AC449" s="126"/>
      <c r="AD449" s="126"/>
      <c r="AE449" s="126"/>
      <c r="AF449" s="126"/>
    </row>
    <row r="450" spans="1:32" ht="47.25">
      <c r="A450" s="28"/>
      <c r="B450" s="40" t="s">
        <v>443</v>
      </c>
      <c r="C450" s="30" t="s">
        <v>602</v>
      </c>
      <c r="D450" s="30" t="s">
        <v>525</v>
      </c>
      <c r="E450" s="30" t="s">
        <v>507</v>
      </c>
      <c r="F450" s="36" t="s">
        <v>541</v>
      </c>
      <c r="G450" s="30"/>
      <c r="H450" s="30"/>
      <c r="I450" s="30"/>
      <c r="J450" s="30"/>
      <c r="K450" s="115"/>
      <c r="L450" s="120">
        <f>L451</f>
        <v>1443376</v>
      </c>
      <c r="M450" s="120"/>
      <c r="N450" s="120"/>
      <c r="O450" s="120"/>
      <c r="P450" s="200"/>
      <c r="Q450" s="200"/>
      <c r="R450" s="200"/>
      <c r="S450" s="126"/>
      <c r="T450" s="126"/>
      <c r="U450" s="201"/>
      <c r="V450" s="138"/>
      <c r="W450" s="126"/>
      <c r="X450" s="126"/>
      <c r="Y450" s="126"/>
      <c r="Z450" s="126"/>
      <c r="AA450" s="126"/>
      <c r="AB450" s="126"/>
      <c r="AC450" s="126"/>
      <c r="AD450" s="126"/>
      <c r="AE450" s="126"/>
      <c r="AF450" s="126"/>
    </row>
    <row r="451" spans="1:32" ht="47.25">
      <c r="A451" s="28"/>
      <c r="B451" s="40" t="s">
        <v>444</v>
      </c>
      <c r="C451" s="30" t="s">
        <v>602</v>
      </c>
      <c r="D451" s="30" t="s">
        <v>525</v>
      </c>
      <c r="E451" s="30" t="s">
        <v>507</v>
      </c>
      <c r="F451" s="36" t="s">
        <v>541</v>
      </c>
      <c r="G451" s="30" t="s">
        <v>412</v>
      </c>
      <c r="H451" s="30"/>
      <c r="I451" s="30"/>
      <c r="J451" s="30"/>
      <c r="K451" s="115"/>
      <c r="L451" s="120">
        <f>L452</f>
        <v>1443376</v>
      </c>
      <c r="M451" s="120"/>
      <c r="N451" s="120"/>
      <c r="O451" s="120"/>
      <c r="P451" s="200"/>
      <c r="Q451" s="200"/>
      <c r="R451" s="200"/>
      <c r="S451" s="126"/>
      <c r="T451" s="126"/>
      <c r="U451" s="201"/>
      <c r="V451" s="138"/>
      <c r="W451" s="126"/>
      <c r="X451" s="126"/>
      <c r="Y451" s="126"/>
      <c r="Z451" s="126"/>
      <c r="AA451" s="126"/>
      <c r="AB451" s="126"/>
      <c r="AC451" s="126"/>
      <c r="AD451" s="126"/>
      <c r="AE451" s="126"/>
      <c r="AF451" s="126"/>
    </row>
    <row r="452" spans="1:32" ht="31.5">
      <c r="A452" s="28"/>
      <c r="B452" s="40" t="s">
        <v>445</v>
      </c>
      <c r="C452" s="30" t="s">
        <v>602</v>
      </c>
      <c r="D452" s="30" t="s">
        <v>525</v>
      </c>
      <c r="E452" s="30" t="s">
        <v>507</v>
      </c>
      <c r="F452" s="36" t="s">
        <v>541</v>
      </c>
      <c r="G452" s="30" t="s">
        <v>412</v>
      </c>
      <c r="H452" s="30" t="s">
        <v>507</v>
      </c>
      <c r="I452" s="30"/>
      <c r="J452" s="30"/>
      <c r="K452" s="115"/>
      <c r="L452" s="120">
        <f>L453+L454+L455</f>
        <v>1443376</v>
      </c>
      <c r="M452" s="120"/>
      <c r="N452" s="120"/>
      <c r="O452" s="120"/>
      <c r="P452" s="200"/>
      <c r="Q452" s="200"/>
      <c r="R452" s="200"/>
      <c r="S452" s="126"/>
      <c r="T452" s="126"/>
      <c r="U452" s="201"/>
      <c r="V452" s="138"/>
      <c r="W452" s="126"/>
      <c r="X452" s="126"/>
      <c r="Y452" s="126"/>
      <c r="Z452" s="126"/>
      <c r="AA452" s="126"/>
      <c r="AB452" s="126"/>
      <c r="AC452" s="126"/>
      <c r="AD452" s="126"/>
      <c r="AE452" s="126"/>
      <c r="AF452" s="126"/>
    </row>
    <row r="453" spans="1:32" ht="94.5">
      <c r="A453" s="28"/>
      <c r="B453" s="40" t="s">
        <v>954</v>
      </c>
      <c r="C453" s="30" t="s">
        <v>602</v>
      </c>
      <c r="D453" s="30" t="s">
        <v>525</v>
      </c>
      <c r="E453" s="30" t="s">
        <v>507</v>
      </c>
      <c r="F453" s="36" t="s">
        <v>541</v>
      </c>
      <c r="G453" s="30" t="s">
        <v>412</v>
      </c>
      <c r="H453" s="30" t="s">
        <v>507</v>
      </c>
      <c r="I453" s="30" t="s">
        <v>434</v>
      </c>
      <c r="J453" s="30" t="s">
        <v>162</v>
      </c>
      <c r="K453" s="115"/>
      <c r="L453" s="120">
        <f>U453</f>
        <v>1225645</v>
      </c>
      <c r="M453" s="120"/>
      <c r="N453" s="120"/>
      <c r="O453" s="120"/>
      <c r="P453" s="200"/>
      <c r="Q453" s="200"/>
      <c r="R453" s="200"/>
      <c r="S453" s="126"/>
      <c r="T453" s="126"/>
      <c r="U453" s="201">
        <v>1225645</v>
      </c>
      <c r="V453" s="138"/>
      <c r="W453" s="126"/>
      <c r="X453" s="126"/>
      <c r="Y453" s="126"/>
      <c r="Z453" s="126"/>
      <c r="AA453" s="126"/>
      <c r="AB453" s="126"/>
      <c r="AC453" s="126"/>
      <c r="AD453" s="126"/>
      <c r="AE453" s="126"/>
      <c r="AF453" s="126"/>
    </row>
    <row r="454" spans="1:32" ht="63">
      <c r="A454" s="28"/>
      <c r="B454" s="40" t="s">
        <v>447</v>
      </c>
      <c r="C454" s="30" t="s">
        <v>602</v>
      </c>
      <c r="D454" s="30" t="s">
        <v>525</v>
      </c>
      <c r="E454" s="30" t="s">
        <v>507</v>
      </c>
      <c r="F454" s="36" t="s">
        <v>541</v>
      </c>
      <c r="G454" s="30" t="s">
        <v>412</v>
      </c>
      <c r="H454" s="30" t="s">
        <v>507</v>
      </c>
      <c r="I454" s="30" t="s">
        <v>434</v>
      </c>
      <c r="J454" s="30" t="s">
        <v>555</v>
      </c>
      <c r="K454" s="115"/>
      <c r="L454" s="120">
        <f>Q454+U454+O454</f>
        <v>217731</v>
      </c>
      <c r="M454" s="120"/>
      <c r="N454" s="120"/>
      <c r="O454" s="120">
        <v>73350</v>
      </c>
      <c r="P454" s="200"/>
      <c r="Q454" s="200">
        <v>95355</v>
      </c>
      <c r="R454" s="200"/>
      <c r="S454" s="126"/>
      <c r="T454" s="126"/>
      <c r="U454" s="201">
        <v>49026</v>
      </c>
      <c r="V454" s="138"/>
      <c r="W454" s="126"/>
      <c r="X454" s="126"/>
      <c r="Y454" s="126"/>
      <c r="Z454" s="126"/>
      <c r="AA454" s="126"/>
      <c r="AB454" s="126"/>
      <c r="AC454" s="126"/>
      <c r="AD454" s="126"/>
      <c r="AE454" s="126"/>
      <c r="AF454" s="126"/>
    </row>
    <row r="455" spans="1:32" ht="63">
      <c r="A455" s="28"/>
      <c r="B455" s="40" t="s">
        <v>449</v>
      </c>
      <c r="C455" s="30" t="s">
        <v>602</v>
      </c>
      <c r="D455" s="30" t="s">
        <v>525</v>
      </c>
      <c r="E455" s="30" t="s">
        <v>507</v>
      </c>
      <c r="F455" s="36" t="s">
        <v>541</v>
      </c>
      <c r="G455" s="30" t="s">
        <v>412</v>
      </c>
      <c r="H455" s="30" t="s">
        <v>507</v>
      </c>
      <c r="I455" s="30" t="s">
        <v>434</v>
      </c>
      <c r="J455" s="30" t="s">
        <v>448</v>
      </c>
      <c r="K455" s="115"/>
      <c r="L455" s="120">
        <f>P455</f>
        <v>0</v>
      </c>
      <c r="M455" s="120"/>
      <c r="N455" s="120"/>
      <c r="O455" s="120"/>
      <c r="P455" s="200"/>
      <c r="Q455" s="200"/>
      <c r="R455" s="200"/>
      <c r="S455" s="126"/>
      <c r="T455" s="126"/>
      <c r="U455" s="201"/>
      <c r="V455" s="138"/>
      <c r="W455" s="126"/>
      <c r="X455" s="126"/>
      <c r="Y455" s="126"/>
      <c r="Z455" s="126"/>
      <c r="AA455" s="126"/>
      <c r="AB455" s="126"/>
      <c r="AC455" s="126"/>
      <c r="AD455" s="126"/>
      <c r="AE455" s="126"/>
      <c r="AF455" s="126"/>
    </row>
    <row r="456" spans="1:32" ht="15.75">
      <c r="A456" s="28"/>
      <c r="B456" s="40" t="s">
        <v>56</v>
      </c>
      <c r="C456" s="30" t="s">
        <v>602</v>
      </c>
      <c r="D456" s="30" t="s">
        <v>525</v>
      </c>
      <c r="E456" s="30" t="s">
        <v>541</v>
      </c>
      <c r="F456" s="36"/>
      <c r="G456" s="30"/>
      <c r="H456" s="30"/>
      <c r="I456" s="30" t="s">
        <v>509</v>
      </c>
      <c r="J456" s="30" t="s">
        <v>510</v>
      </c>
      <c r="K456" s="112"/>
      <c r="L456" s="120">
        <f>L457+L461</f>
        <v>6927508.5700000003</v>
      </c>
      <c r="M456" s="120"/>
      <c r="N456" s="120"/>
      <c r="O456" s="120"/>
      <c r="P456" s="200"/>
      <c r="Q456" s="200"/>
      <c r="R456" s="200"/>
      <c r="S456" s="126"/>
      <c r="T456" s="126"/>
      <c r="U456" s="201"/>
      <c r="V456" s="138"/>
      <c r="W456" s="126"/>
      <c r="X456" s="126"/>
      <c r="Y456" s="126"/>
      <c r="Z456" s="126"/>
      <c r="AA456" s="126"/>
      <c r="AB456" s="126"/>
      <c r="AC456" s="126"/>
      <c r="AD456" s="126"/>
      <c r="AE456" s="126"/>
      <c r="AF456" s="126"/>
    </row>
    <row r="457" spans="1:32" ht="47.25">
      <c r="A457" s="28"/>
      <c r="B457" s="40" t="s">
        <v>443</v>
      </c>
      <c r="C457" s="30" t="s">
        <v>602</v>
      </c>
      <c r="D457" s="30" t="s">
        <v>525</v>
      </c>
      <c r="E457" s="30" t="s">
        <v>541</v>
      </c>
      <c r="F457" s="36" t="s">
        <v>541</v>
      </c>
      <c r="G457" s="30"/>
      <c r="H457" s="30"/>
      <c r="I457" s="30"/>
      <c r="J457" s="30"/>
      <c r="K457" s="112"/>
      <c r="L457" s="120">
        <f>L458</f>
        <v>0</v>
      </c>
      <c r="M457" s="120"/>
      <c r="N457" s="120"/>
      <c r="O457" s="120"/>
      <c r="P457" s="200"/>
      <c r="Q457" s="200"/>
      <c r="R457" s="200"/>
      <c r="S457" s="126"/>
      <c r="T457" s="126"/>
      <c r="U457" s="201"/>
      <c r="V457" s="138"/>
      <c r="W457" s="126"/>
      <c r="X457" s="126"/>
      <c r="Y457" s="126"/>
      <c r="Z457" s="126"/>
      <c r="AA457" s="126"/>
      <c r="AB457" s="126"/>
      <c r="AC457" s="126"/>
      <c r="AD457" s="126"/>
      <c r="AE457" s="126"/>
      <c r="AF457" s="126"/>
    </row>
    <row r="458" spans="1:32" ht="47.25">
      <c r="A458" s="28"/>
      <c r="B458" s="40" t="s">
        <v>456</v>
      </c>
      <c r="C458" s="30" t="s">
        <v>602</v>
      </c>
      <c r="D458" s="30" t="s">
        <v>525</v>
      </c>
      <c r="E458" s="30" t="s">
        <v>541</v>
      </c>
      <c r="F458" s="36" t="s">
        <v>541</v>
      </c>
      <c r="G458" s="30" t="s">
        <v>410</v>
      </c>
      <c r="H458" s="30"/>
      <c r="I458" s="30"/>
      <c r="J458" s="30"/>
      <c r="K458" s="112"/>
      <c r="L458" s="120">
        <f>L459</f>
        <v>0</v>
      </c>
      <c r="M458" s="120"/>
      <c r="N458" s="120"/>
      <c r="O458" s="120"/>
      <c r="P458" s="200"/>
      <c r="Q458" s="200"/>
      <c r="R458" s="200"/>
      <c r="S458" s="126"/>
      <c r="T458" s="126"/>
      <c r="U458" s="201"/>
      <c r="V458" s="138"/>
      <c r="W458" s="126"/>
      <c r="X458" s="126"/>
      <c r="Y458" s="126"/>
      <c r="Z458" s="126"/>
      <c r="AA458" s="126"/>
      <c r="AB458" s="126"/>
      <c r="AC458" s="126"/>
      <c r="AD458" s="126"/>
      <c r="AE458" s="126"/>
      <c r="AF458" s="126"/>
    </row>
    <row r="459" spans="1:32" ht="31.5">
      <c r="A459" s="28"/>
      <c r="B459" s="40" t="s">
        <v>457</v>
      </c>
      <c r="C459" s="30" t="s">
        <v>602</v>
      </c>
      <c r="D459" s="30" t="s">
        <v>525</v>
      </c>
      <c r="E459" s="30" t="s">
        <v>541</v>
      </c>
      <c r="F459" s="36" t="s">
        <v>541</v>
      </c>
      <c r="G459" s="30" t="s">
        <v>410</v>
      </c>
      <c r="H459" s="30" t="s">
        <v>507</v>
      </c>
      <c r="I459" s="30"/>
      <c r="J459" s="30"/>
      <c r="K459" s="112"/>
      <c r="L459" s="120">
        <f>L460</f>
        <v>0</v>
      </c>
      <c r="M459" s="120"/>
      <c r="N459" s="120"/>
      <c r="O459" s="120"/>
      <c r="P459" s="200"/>
      <c r="Q459" s="200"/>
      <c r="R459" s="200"/>
      <c r="S459" s="126"/>
      <c r="T459" s="126"/>
      <c r="U459" s="201"/>
      <c r="V459" s="138"/>
      <c r="W459" s="126"/>
      <c r="X459" s="126"/>
      <c r="Y459" s="126"/>
      <c r="Z459" s="126"/>
      <c r="AA459" s="126"/>
      <c r="AB459" s="126"/>
      <c r="AC459" s="126"/>
      <c r="AD459" s="126"/>
      <c r="AE459" s="126"/>
      <c r="AF459" s="126"/>
    </row>
    <row r="460" spans="1:32" ht="47.25">
      <c r="A460" s="28"/>
      <c r="B460" s="40" t="s">
        <v>446</v>
      </c>
      <c r="C460" s="30" t="s">
        <v>602</v>
      </c>
      <c r="D460" s="30" t="s">
        <v>525</v>
      </c>
      <c r="E460" s="30" t="s">
        <v>541</v>
      </c>
      <c r="F460" s="36" t="s">
        <v>541</v>
      </c>
      <c r="G460" s="30" t="s">
        <v>410</v>
      </c>
      <c r="H460" s="30" t="s">
        <v>507</v>
      </c>
      <c r="I460" s="30" t="s">
        <v>432</v>
      </c>
      <c r="J460" s="30" t="s">
        <v>162</v>
      </c>
      <c r="K460" s="112"/>
      <c r="L460" s="120">
        <f>AD460</f>
        <v>0</v>
      </c>
      <c r="M460" s="120"/>
      <c r="N460" s="120"/>
      <c r="O460" s="120"/>
      <c r="P460" s="200"/>
      <c r="Q460" s="200"/>
      <c r="R460" s="200"/>
      <c r="S460" s="126"/>
      <c r="T460" s="126"/>
      <c r="U460" s="201"/>
      <c r="V460" s="138"/>
      <c r="W460" s="126"/>
      <c r="X460" s="126"/>
      <c r="Y460" s="126"/>
      <c r="Z460" s="126"/>
      <c r="AA460" s="126"/>
      <c r="AB460" s="126"/>
      <c r="AC460" s="126"/>
      <c r="AD460" s="126"/>
      <c r="AE460" s="126"/>
      <c r="AF460" s="126"/>
    </row>
    <row r="461" spans="1:32" ht="47.25">
      <c r="A461" s="28"/>
      <c r="B461" s="150" t="s">
        <v>443</v>
      </c>
      <c r="C461" s="30" t="s">
        <v>602</v>
      </c>
      <c r="D461" s="32" t="s">
        <v>525</v>
      </c>
      <c r="E461" s="32" t="s">
        <v>541</v>
      </c>
      <c r="F461" s="36" t="s">
        <v>541</v>
      </c>
      <c r="G461" s="32"/>
      <c r="H461" s="32"/>
      <c r="I461" s="32"/>
      <c r="J461" s="30"/>
      <c r="K461" s="112"/>
      <c r="L461" s="120">
        <f>L462</f>
        <v>6927508.5700000003</v>
      </c>
      <c r="M461" s="120"/>
      <c r="N461" s="120"/>
      <c r="O461" s="120"/>
      <c r="P461" s="200"/>
      <c r="Q461" s="200"/>
      <c r="R461" s="200"/>
      <c r="S461" s="126"/>
      <c r="T461" s="126"/>
      <c r="U461" s="201"/>
      <c r="V461" s="138"/>
      <c r="W461" s="126"/>
      <c r="X461" s="126"/>
      <c r="Y461" s="126"/>
      <c r="Z461" s="126"/>
      <c r="AA461" s="126"/>
      <c r="AB461" s="126"/>
      <c r="AC461" s="126"/>
      <c r="AD461" s="126"/>
      <c r="AE461" s="126"/>
      <c r="AF461" s="126"/>
    </row>
    <row r="462" spans="1:32" ht="47.25">
      <c r="A462" s="28"/>
      <c r="B462" s="150" t="s">
        <v>456</v>
      </c>
      <c r="C462" s="30" t="s">
        <v>602</v>
      </c>
      <c r="D462" s="30" t="s">
        <v>525</v>
      </c>
      <c r="E462" s="30" t="s">
        <v>541</v>
      </c>
      <c r="F462" s="36" t="s">
        <v>541</v>
      </c>
      <c r="G462" s="30" t="s">
        <v>410</v>
      </c>
      <c r="H462" s="30"/>
      <c r="I462" s="30"/>
      <c r="J462" s="30"/>
      <c r="K462" s="112"/>
      <c r="L462" s="120">
        <f>L463</f>
        <v>6927508.5700000003</v>
      </c>
      <c r="M462" s="120"/>
      <c r="N462" s="120"/>
      <c r="O462" s="120"/>
      <c r="P462" s="200"/>
      <c r="Q462" s="200"/>
      <c r="R462" s="200"/>
      <c r="S462" s="126"/>
      <c r="T462" s="126"/>
      <c r="U462" s="201"/>
      <c r="V462" s="138"/>
      <c r="W462" s="126"/>
      <c r="X462" s="126"/>
      <c r="Y462" s="126"/>
      <c r="Z462" s="126"/>
      <c r="AA462" s="126"/>
      <c r="AB462" s="126"/>
      <c r="AC462" s="126"/>
      <c r="AD462" s="126"/>
      <c r="AE462" s="126"/>
      <c r="AF462" s="126"/>
    </row>
    <row r="463" spans="1:32" ht="31.5">
      <c r="A463" s="28"/>
      <c r="B463" s="150" t="s">
        <v>457</v>
      </c>
      <c r="C463" s="30" t="s">
        <v>602</v>
      </c>
      <c r="D463" s="30" t="s">
        <v>525</v>
      </c>
      <c r="E463" s="30" t="s">
        <v>541</v>
      </c>
      <c r="F463" s="36" t="s">
        <v>541</v>
      </c>
      <c r="G463" s="30" t="s">
        <v>410</v>
      </c>
      <c r="H463" s="30" t="s">
        <v>507</v>
      </c>
      <c r="I463" s="30"/>
      <c r="J463" s="30"/>
      <c r="K463" s="112"/>
      <c r="L463" s="120">
        <f>L464+L465+L466</f>
        <v>6927508.5700000003</v>
      </c>
      <c r="M463" s="120"/>
      <c r="N463" s="120"/>
      <c r="O463" s="120"/>
      <c r="P463" s="200"/>
      <c r="Q463" s="200"/>
      <c r="R463" s="200"/>
      <c r="S463" s="126"/>
      <c r="T463" s="126"/>
      <c r="U463" s="201"/>
      <c r="V463" s="138"/>
      <c r="W463" s="126"/>
      <c r="X463" s="126"/>
      <c r="Y463" s="126"/>
      <c r="Z463" s="126"/>
      <c r="AA463" s="126"/>
      <c r="AB463" s="126"/>
      <c r="AC463" s="126"/>
      <c r="AD463" s="126"/>
      <c r="AE463" s="126"/>
      <c r="AF463" s="126"/>
    </row>
    <row r="464" spans="1:32" ht="94.5">
      <c r="A464" s="28"/>
      <c r="B464" s="40" t="s">
        <v>955</v>
      </c>
      <c r="C464" s="30" t="s">
        <v>602</v>
      </c>
      <c r="D464" s="30" t="s">
        <v>525</v>
      </c>
      <c r="E464" s="30" t="s">
        <v>541</v>
      </c>
      <c r="F464" s="36" t="s">
        <v>541</v>
      </c>
      <c r="G464" s="30" t="s">
        <v>410</v>
      </c>
      <c r="H464" s="30" t="s">
        <v>507</v>
      </c>
      <c r="I464" s="30" t="s">
        <v>460</v>
      </c>
      <c r="J464" s="30" t="s">
        <v>162</v>
      </c>
      <c r="K464" s="112"/>
      <c r="L464" s="120">
        <f>V464</f>
        <v>6146484</v>
      </c>
      <c r="M464" s="120"/>
      <c r="N464" s="120"/>
      <c r="O464" s="120"/>
      <c r="P464" s="200"/>
      <c r="Q464" s="200"/>
      <c r="R464" s="200"/>
      <c r="S464" s="126"/>
      <c r="T464" s="126"/>
      <c r="U464" s="201"/>
      <c r="V464" s="138">
        <v>6146484</v>
      </c>
      <c r="W464" s="126"/>
      <c r="X464" s="126"/>
      <c r="Y464" s="126"/>
      <c r="Z464" s="126"/>
      <c r="AA464" s="126"/>
      <c r="AB464" s="126"/>
      <c r="AC464" s="126"/>
      <c r="AD464" s="126"/>
      <c r="AE464" s="126"/>
      <c r="AF464" s="126"/>
    </row>
    <row r="465" spans="1:32" ht="63">
      <c r="A465" s="28"/>
      <c r="B465" s="38" t="s">
        <v>458</v>
      </c>
      <c r="C465" s="30" t="s">
        <v>602</v>
      </c>
      <c r="D465" s="30" t="s">
        <v>525</v>
      </c>
      <c r="E465" s="30" t="s">
        <v>541</v>
      </c>
      <c r="F465" s="36" t="s">
        <v>541</v>
      </c>
      <c r="G465" s="30" t="s">
        <v>410</v>
      </c>
      <c r="H465" s="30" t="s">
        <v>507</v>
      </c>
      <c r="I465" s="30" t="s">
        <v>460</v>
      </c>
      <c r="J465" s="30" t="s">
        <v>555</v>
      </c>
      <c r="K465" s="112"/>
      <c r="L465" s="120">
        <f>Q465+V465</f>
        <v>753197</v>
      </c>
      <c r="M465" s="120"/>
      <c r="N465" s="120"/>
      <c r="O465" s="120"/>
      <c r="P465" s="200"/>
      <c r="Q465" s="200">
        <v>445000</v>
      </c>
      <c r="R465" s="200"/>
      <c r="S465" s="126"/>
      <c r="T465" s="126"/>
      <c r="U465" s="201"/>
      <c r="V465" s="138">
        <v>308197</v>
      </c>
      <c r="W465" s="126"/>
      <c r="X465" s="126"/>
      <c r="Y465" s="126"/>
      <c r="Z465" s="126"/>
      <c r="AA465" s="126"/>
      <c r="AB465" s="126"/>
      <c r="AC465" s="126"/>
      <c r="AD465" s="126"/>
      <c r="AE465" s="126"/>
      <c r="AF465" s="126"/>
    </row>
    <row r="466" spans="1:32" ht="63">
      <c r="A466" s="28"/>
      <c r="B466" s="150" t="s">
        <v>459</v>
      </c>
      <c r="C466" s="30" t="s">
        <v>602</v>
      </c>
      <c r="D466" s="30" t="s">
        <v>525</v>
      </c>
      <c r="E466" s="30" t="s">
        <v>541</v>
      </c>
      <c r="F466" s="36" t="s">
        <v>541</v>
      </c>
      <c r="G466" s="30" t="s">
        <v>410</v>
      </c>
      <c r="H466" s="30" t="s">
        <v>507</v>
      </c>
      <c r="I466" s="30" t="s">
        <v>460</v>
      </c>
      <c r="J466" s="30" t="s">
        <v>448</v>
      </c>
      <c r="K466" s="119"/>
      <c r="L466" s="120">
        <f>P466</f>
        <v>27827.57</v>
      </c>
      <c r="M466" s="120"/>
      <c r="N466" s="120"/>
      <c r="O466" s="120"/>
      <c r="P466" s="200">
        <v>27827.57</v>
      </c>
      <c r="Q466" s="200"/>
      <c r="R466" s="200"/>
      <c r="S466" s="126"/>
      <c r="T466" s="126"/>
      <c r="U466" s="201"/>
      <c r="V466" s="138"/>
      <c r="W466" s="126"/>
      <c r="X466" s="126"/>
      <c r="Y466" s="126"/>
      <c r="Z466" s="126"/>
      <c r="AA466" s="126"/>
      <c r="AB466" s="126"/>
      <c r="AC466" s="126"/>
      <c r="AD466" s="126"/>
      <c r="AE466" s="126"/>
      <c r="AF466" s="126"/>
    </row>
    <row r="467" spans="1:32" ht="47.25">
      <c r="A467" s="28"/>
      <c r="B467" s="40" t="s">
        <v>443</v>
      </c>
      <c r="C467" s="30" t="s">
        <v>602</v>
      </c>
      <c r="D467" s="30" t="s">
        <v>525</v>
      </c>
      <c r="E467" s="30" t="s">
        <v>523</v>
      </c>
      <c r="F467" s="36" t="s">
        <v>523</v>
      </c>
      <c r="G467" s="30"/>
      <c r="H467" s="30"/>
      <c r="I467" s="30"/>
      <c r="J467" s="32"/>
      <c r="K467" s="112"/>
      <c r="L467" s="120">
        <f>L468</f>
        <v>0</v>
      </c>
      <c r="M467" s="120"/>
      <c r="N467" s="120"/>
      <c r="O467" s="120"/>
      <c r="P467" s="200"/>
      <c r="Q467" s="200"/>
      <c r="R467" s="200"/>
      <c r="S467" s="126"/>
      <c r="T467" s="126"/>
      <c r="U467" s="201"/>
      <c r="V467" s="138"/>
      <c r="W467" s="126"/>
      <c r="X467" s="126"/>
      <c r="Y467" s="126"/>
      <c r="Z467" s="126"/>
      <c r="AA467" s="126"/>
      <c r="AB467" s="126"/>
      <c r="AC467" s="126"/>
      <c r="AD467" s="126"/>
      <c r="AE467" s="126"/>
      <c r="AF467" s="126"/>
    </row>
    <row r="468" spans="1:32" ht="47.25">
      <c r="A468" s="28"/>
      <c r="B468" s="40" t="s">
        <v>456</v>
      </c>
      <c r="C468" s="30" t="s">
        <v>602</v>
      </c>
      <c r="D468" s="30" t="s">
        <v>525</v>
      </c>
      <c r="E468" s="30" t="s">
        <v>523</v>
      </c>
      <c r="F468" s="36" t="s">
        <v>523</v>
      </c>
      <c r="G468" s="30" t="s">
        <v>415</v>
      </c>
      <c r="H468" s="30"/>
      <c r="I468" s="30"/>
      <c r="J468" s="32"/>
      <c r="K468" s="112"/>
      <c r="L468" s="120">
        <f>L469</f>
        <v>0</v>
      </c>
      <c r="M468" s="120"/>
      <c r="N468" s="120"/>
      <c r="O468" s="120"/>
      <c r="P468" s="200"/>
      <c r="Q468" s="200"/>
      <c r="R468" s="200"/>
      <c r="S468" s="126"/>
      <c r="T468" s="126"/>
      <c r="U468" s="201"/>
      <c r="V468" s="138"/>
      <c r="W468" s="126"/>
      <c r="X468" s="126"/>
      <c r="Y468" s="126"/>
      <c r="Z468" s="126"/>
      <c r="AA468" s="126"/>
      <c r="AB468" s="126"/>
      <c r="AC468" s="126"/>
      <c r="AD468" s="126"/>
      <c r="AE468" s="126"/>
      <c r="AF468" s="126"/>
    </row>
    <row r="469" spans="1:32" ht="31.5">
      <c r="A469" s="28"/>
      <c r="B469" s="40" t="s">
        <v>457</v>
      </c>
      <c r="C469" s="30" t="s">
        <v>602</v>
      </c>
      <c r="D469" s="30" t="s">
        <v>525</v>
      </c>
      <c r="E469" s="30" t="s">
        <v>523</v>
      </c>
      <c r="F469" s="36" t="s">
        <v>523</v>
      </c>
      <c r="G469" s="30" t="s">
        <v>415</v>
      </c>
      <c r="H469" s="30" t="s">
        <v>541</v>
      </c>
      <c r="I469" s="30"/>
      <c r="J469" s="32"/>
      <c r="K469" s="112"/>
      <c r="L469" s="120">
        <f>L470</f>
        <v>0</v>
      </c>
      <c r="M469" s="120"/>
      <c r="N469" s="120"/>
      <c r="O469" s="120"/>
      <c r="P469" s="200"/>
      <c r="Q469" s="200"/>
      <c r="R469" s="200"/>
      <c r="S469" s="126"/>
      <c r="T469" s="126"/>
      <c r="U469" s="201"/>
      <c r="V469" s="138"/>
      <c r="W469" s="126"/>
      <c r="X469" s="126"/>
      <c r="Y469" s="126"/>
      <c r="Z469" s="126"/>
      <c r="AA469" s="126"/>
      <c r="AB469" s="126"/>
      <c r="AC469" s="126"/>
      <c r="AD469" s="126"/>
      <c r="AE469" s="126"/>
      <c r="AF469" s="126"/>
    </row>
    <row r="470" spans="1:32" ht="15.75">
      <c r="A470" s="28"/>
      <c r="B470" s="40" t="s">
        <v>461</v>
      </c>
      <c r="C470" s="30" t="s">
        <v>602</v>
      </c>
      <c r="D470" s="30" t="s">
        <v>525</v>
      </c>
      <c r="E470" s="30" t="s">
        <v>523</v>
      </c>
      <c r="F470" s="36" t="s">
        <v>523</v>
      </c>
      <c r="G470" s="30" t="s">
        <v>415</v>
      </c>
      <c r="H470" s="30" t="s">
        <v>541</v>
      </c>
      <c r="I470" s="30" t="s">
        <v>462</v>
      </c>
      <c r="J470" s="32" t="s">
        <v>555</v>
      </c>
      <c r="K470" s="119"/>
      <c r="L470" s="120">
        <f>AA470</f>
        <v>0</v>
      </c>
      <c r="M470" s="120"/>
      <c r="N470" s="120"/>
      <c r="O470" s="120"/>
      <c r="P470" s="200"/>
      <c r="Q470" s="200"/>
      <c r="R470" s="200"/>
      <c r="S470" s="126"/>
      <c r="T470" s="126"/>
      <c r="U470" s="201"/>
      <c r="V470" s="138"/>
      <c r="W470" s="126"/>
      <c r="X470" s="126"/>
      <c r="Y470" s="126"/>
      <c r="Z470" s="126"/>
      <c r="AA470" s="126"/>
      <c r="AB470" s="126"/>
      <c r="AC470" s="126"/>
      <c r="AD470" s="126"/>
      <c r="AE470" s="126"/>
      <c r="AF470" s="126"/>
    </row>
    <row r="471" spans="1:32" ht="47.25">
      <c r="A471" s="28"/>
      <c r="B471" s="40" t="s">
        <v>443</v>
      </c>
      <c r="C471" s="30" t="s">
        <v>602</v>
      </c>
      <c r="D471" s="30" t="s">
        <v>538</v>
      </c>
      <c r="E471" s="30" t="s">
        <v>514</v>
      </c>
      <c r="F471" s="36" t="s">
        <v>523</v>
      </c>
      <c r="G471" s="30"/>
      <c r="H471" s="30"/>
      <c r="I471" s="30"/>
      <c r="J471" s="30"/>
      <c r="K471" s="115"/>
      <c r="L471" s="120">
        <f>L472+L475</f>
        <v>30000</v>
      </c>
      <c r="M471" s="120"/>
      <c r="N471" s="120"/>
      <c r="O471" s="120"/>
      <c r="P471" s="200"/>
      <c r="Q471" s="200"/>
      <c r="R471" s="200"/>
      <c r="S471" s="126"/>
      <c r="T471" s="126"/>
      <c r="U471" s="201"/>
      <c r="V471" s="138"/>
      <c r="W471" s="126"/>
      <c r="X471" s="126"/>
      <c r="Y471" s="126"/>
      <c r="Z471" s="126"/>
      <c r="AA471" s="126"/>
      <c r="AB471" s="126"/>
      <c r="AC471" s="126"/>
      <c r="AD471" s="126"/>
      <c r="AE471" s="126"/>
      <c r="AF471" s="126"/>
    </row>
    <row r="472" spans="1:32" ht="47.25">
      <c r="A472" s="28"/>
      <c r="B472" s="40" t="s">
        <v>444</v>
      </c>
      <c r="C472" s="30" t="s">
        <v>602</v>
      </c>
      <c r="D472" s="30" t="s">
        <v>538</v>
      </c>
      <c r="E472" s="30" t="s">
        <v>514</v>
      </c>
      <c r="F472" s="36" t="s">
        <v>523</v>
      </c>
      <c r="G472" s="30" t="s">
        <v>412</v>
      </c>
      <c r="H472" s="30"/>
      <c r="I472" s="30"/>
      <c r="J472" s="30"/>
      <c r="K472" s="115"/>
      <c r="L472" s="120">
        <f>L473</f>
        <v>30000</v>
      </c>
      <c r="M472" s="120"/>
      <c r="N472" s="120"/>
      <c r="O472" s="120"/>
      <c r="P472" s="200"/>
      <c r="Q472" s="200"/>
      <c r="R472" s="200"/>
      <c r="S472" s="126"/>
      <c r="T472" s="126"/>
      <c r="U472" s="201"/>
      <c r="V472" s="138"/>
      <c r="W472" s="126"/>
      <c r="X472" s="126"/>
      <c r="Y472" s="126"/>
      <c r="Z472" s="126"/>
      <c r="AA472" s="126"/>
      <c r="AB472" s="126"/>
      <c r="AC472" s="126"/>
      <c r="AD472" s="126"/>
      <c r="AE472" s="126"/>
      <c r="AF472" s="126"/>
    </row>
    <row r="473" spans="1:32" ht="31.5">
      <c r="A473" s="28"/>
      <c r="B473" s="40" t="s">
        <v>445</v>
      </c>
      <c r="C473" s="30" t="s">
        <v>602</v>
      </c>
      <c r="D473" s="30" t="s">
        <v>538</v>
      </c>
      <c r="E473" s="30" t="s">
        <v>514</v>
      </c>
      <c r="F473" s="36" t="s">
        <v>523</v>
      </c>
      <c r="G473" s="30" t="s">
        <v>412</v>
      </c>
      <c r="H473" s="30" t="s">
        <v>507</v>
      </c>
      <c r="I473" s="30"/>
      <c r="J473" s="30"/>
      <c r="K473" s="115"/>
      <c r="L473" s="120">
        <f>L474</f>
        <v>30000</v>
      </c>
      <c r="M473" s="120"/>
      <c r="N473" s="120"/>
      <c r="O473" s="120"/>
      <c r="P473" s="200"/>
      <c r="Q473" s="200"/>
      <c r="R473" s="200"/>
      <c r="S473" s="126"/>
      <c r="T473" s="126"/>
      <c r="U473" s="201"/>
      <c r="V473" s="138"/>
      <c r="W473" s="126"/>
      <c r="X473" s="126"/>
      <c r="Y473" s="126"/>
      <c r="Z473" s="126"/>
      <c r="AA473" s="126"/>
      <c r="AB473" s="126"/>
      <c r="AC473" s="126"/>
      <c r="AD473" s="126"/>
      <c r="AE473" s="126"/>
      <c r="AF473" s="126"/>
    </row>
    <row r="474" spans="1:32" ht="31.5">
      <c r="A474" s="28"/>
      <c r="B474" s="40" t="s">
        <v>450</v>
      </c>
      <c r="C474" s="30" t="s">
        <v>602</v>
      </c>
      <c r="D474" s="30" t="s">
        <v>538</v>
      </c>
      <c r="E474" s="30" t="s">
        <v>514</v>
      </c>
      <c r="F474" s="36" t="s">
        <v>523</v>
      </c>
      <c r="G474" s="30" t="s">
        <v>412</v>
      </c>
      <c r="H474" s="30" t="s">
        <v>507</v>
      </c>
      <c r="I474" s="30" t="s">
        <v>451</v>
      </c>
      <c r="J474" s="30" t="s">
        <v>535</v>
      </c>
      <c r="K474" s="115"/>
      <c r="L474" s="120">
        <f>X474</f>
        <v>30000</v>
      </c>
      <c r="M474" s="120"/>
      <c r="N474" s="120"/>
      <c r="O474" s="120"/>
      <c r="P474" s="200"/>
      <c r="Q474" s="200"/>
      <c r="R474" s="200"/>
      <c r="S474" s="126"/>
      <c r="T474" s="126"/>
      <c r="U474" s="201"/>
      <c r="V474" s="138"/>
      <c r="W474" s="126"/>
      <c r="X474" s="126">
        <v>30000</v>
      </c>
      <c r="Y474" s="126"/>
      <c r="Z474" s="126"/>
      <c r="AA474" s="126"/>
      <c r="AB474" s="126"/>
      <c r="AC474" s="126"/>
      <c r="AD474" s="126"/>
      <c r="AE474" s="126"/>
      <c r="AF474" s="126"/>
    </row>
    <row r="475" spans="1:32" ht="47.25">
      <c r="A475" s="28"/>
      <c r="B475" s="40" t="s">
        <v>443</v>
      </c>
      <c r="C475" s="30" t="s">
        <v>602</v>
      </c>
      <c r="D475" s="30" t="s">
        <v>538</v>
      </c>
      <c r="E475" s="30" t="s">
        <v>514</v>
      </c>
      <c r="F475" s="36" t="s">
        <v>523</v>
      </c>
      <c r="G475" s="30"/>
      <c r="H475" s="30"/>
      <c r="I475" s="30"/>
      <c r="J475" s="32"/>
      <c r="K475" s="112"/>
      <c r="L475" s="120">
        <f>L476</f>
        <v>0</v>
      </c>
      <c r="M475" s="120"/>
      <c r="N475" s="120"/>
      <c r="O475" s="120"/>
      <c r="P475" s="200"/>
      <c r="Q475" s="200"/>
      <c r="R475" s="200"/>
      <c r="S475" s="126"/>
      <c r="T475" s="126"/>
      <c r="U475" s="201"/>
      <c r="V475" s="138"/>
      <c r="W475" s="126"/>
      <c r="X475" s="126"/>
      <c r="Y475" s="126"/>
      <c r="Z475" s="126"/>
      <c r="AA475" s="126"/>
      <c r="AB475" s="126"/>
      <c r="AC475" s="126"/>
      <c r="AD475" s="126"/>
      <c r="AE475" s="126"/>
      <c r="AF475" s="126"/>
    </row>
    <row r="476" spans="1:32" ht="47.25">
      <c r="A476" s="28"/>
      <c r="B476" s="40" t="s">
        <v>456</v>
      </c>
      <c r="C476" s="30" t="s">
        <v>602</v>
      </c>
      <c r="D476" s="30" t="s">
        <v>538</v>
      </c>
      <c r="E476" s="30" t="s">
        <v>514</v>
      </c>
      <c r="F476" s="36" t="s">
        <v>523</v>
      </c>
      <c r="G476" s="30" t="s">
        <v>410</v>
      </c>
      <c r="H476" s="30"/>
      <c r="I476" s="30"/>
      <c r="J476" s="32"/>
      <c r="K476" s="112"/>
      <c r="L476" s="120">
        <f>L477</f>
        <v>0</v>
      </c>
      <c r="M476" s="120"/>
      <c r="N476" s="120"/>
      <c r="O476" s="120"/>
      <c r="P476" s="200"/>
      <c r="Q476" s="200"/>
      <c r="R476" s="200"/>
      <c r="S476" s="126"/>
      <c r="T476" s="126"/>
      <c r="U476" s="201"/>
      <c r="V476" s="138"/>
      <c r="W476" s="126"/>
      <c r="X476" s="126"/>
      <c r="Y476" s="126"/>
      <c r="Z476" s="126"/>
      <c r="AA476" s="126"/>
      <c r="AB476" s="126"/>
      <c r="AC476" s="126"/>
      <c r="AD476" s="126"/>
      <c r="AE476" s="126"/>
      <c r="AF476" s="126"/>
    </row>
    <row r="477" spans="1:32" ht="31.5">
      <c r="A477" s="28"/>
      <c r="B477" s="40" t="s">
        <v>457</v>
      </c>
      <c r="C477" s="30" t="s">
        <v>602</v>
      </c>
      <c r="D477" s="30" t="s">
        <v>538</v>
      </c>
      <c r="E477" s="30" t="s">
        <v>514</v>
      </c>
      <c r="F477" s="36" t="s">
        <v>523</v>
      </c>
      <c r="G477" s="30" t="s">
        <v>410</v>
      </c>
      <c r="H477" s="30" t="s">
        <v>508</v>
      </c>
      <c r="I477" s="30"/>
      <c r="J477" s="32"/>
      <c r="K477" s="112"/>
      <c r="L477" s="120">
        <f>L479+L478</f>
        <v>0</v>
      </c>
      <c r="M477" s="120"/>
      <c r="N477" s="120"/>
      <c r="O477" s="120"/>
      <c r="P477" s="200"/>
      <c r="Q477" s="200"/>
      <c r="R477" s="200"/>
      <c r="S477" s="126"/>
      <c r="T477" s="126"/>
      <c r="U477" s="201"/>
      <c r="V477" s="138"/>
      <c r="W477" s="126"/>
      <c r="X477" s="126"/>
      <c r="Y477" s="126"/>
      <c r="Z477" s="126"/>
      <c r="AA477" s="126"/>
      <c r="AB477" s="126"/>
      <c r="AC477" s="126"/>
      <c r="AD477" s="126"/>
      <c r="AE477" s="126"/>
      <c r="AF477" s="126"/>
    </row>
    <row r="478" spans="1:32" ht="15.75">
      <c r="A478" s="28"/>
      <c r="B478" s="37" t="s">
        <v>468</v>
      </c>
      <c r="C478" s="30" t="s">
        <v>602</v>
      </c>
      <c r="D478" s="30" t="s">
        <v>538</v>
      </c>
      <c r="E478" s="30" t="s">
        <v>514</v>
      </c>
      <c r="F478" s="36" t="s">
        <v>523</v>
      </c>
      <c r="G478" s="30" t="s">
        <v>410</v>
      </c>
      <c r="H478" s="30" t="s">
        <v>508</v>
      </c>
      <c r="I478" s="30" t="s">
        <v>411</v>
      </c>
      <c r="J478" s="32" t="s">
        <v>535</v>
      </c>
      <c r="K478" s="112"/>
      <c r="L478" s="120">
        <f>W478</f>
        <v>0</v>
      </c>
      <c r="M478" s="120"/>
      <c r="N478" s="120"/>
      <c r="O478" s="120"/>
      <c r="P478" s="200"/>
      <c r="Q478" s="200"/>
      <c r="R478" s="200"/>
      <c r="S478" s="126"/>
      <c r="T478" s="126"/>
      <c r="U478" s="201"/>
      <c r="V478" s="138"/>
      <c r="W478" s="126"/>
      <c r="X478" s="126"/>
      <c r="Y478" s="126"/>
      <c r="Z478" s="126"/>
      <c r="AA478" s="126"/>
      <c r="AB478" s="126"/>
      <c r="AC478" s="126"/>
      <c r="AD478" s="126"/>
      <c r="AE478" s="126"/>
      <c r="AF478" s="126"/>
    </row>
    <row r="479" spans="1:32" ht="15.75">
      <c r="A479" s="28"/>
      <c r="B479" s="150" t="s">
        <v>469</v>
      </c>
      <c r="C479" s="30" t="s">
        <v>602</v>
      </c>
      <c r="D479" s="30" t="s">
        <v>538</v>
      </c>
      <c r="E479" s="30" t="s">
        <v>514</v>
      </c>
      <c r="F479" s="36" t="s">
        <v>523</v>
      </c>
      <c r="G479" s="30" t="s">
        <v>410</v>
      </c>
      <c r="H479" s="30" t="s">
        <v>508</v>
      </c>
      <c r="I479" s="30" t="s">
        <v>411</v>
      </c>
      <c r="J479" s="30">
        <v>200</v>
      </c>
      <c r="K479" s="115"/>
      <c r="L479" s="120">
        <f>W479</f>
        <v>0</v>
      </c>
      <c r="M479" s="120"/>
      <c r="N479" s="120"/>
      <c r="O479" s="120"/>
      <c r="P479" s="200"/>
      <c r="Q479" s="200"/>
      <c r="R479" s="200"/>
      <c r="S479" s="126"/>
      <c r="T479" s="126"/>
      <c r="U479" s="201"/>
      <c r="V479" s="138"/>
      <c r="W479" s="126"/>
      <c r="X479" s="126"/>
      <c r="Y479" s="126"/>
      <c r="Z479" s="126"/>
      <c r="AA479" s="126"/>
      <c r="AB479" s="126"/>
      <c r="AC479" s="126"/>
      <c r="AD479" s="126"/>
      <c r="AE479" s="126"/>
      <c r="AF479" s="126"/>
    </row>
    <row r="480" spans="1:32" ht="15.75">
      <c r="A480" s="28"/>
      <c r="B480" s="38" t="s">
        <v>287</v>
      </c>
      <c r="C480" s="30" t="s">
        <v>602</v>
      </c>
      <c r="D480" s="30"/>
      <c r="E480" s="30"/>
      <c r="F480" s="36"/>
      <c r="G480" s="30"/>
      <c r="H480" s="30"/>
      <c r="I480" s="30"/>
      <c r="J480" s="30"/>
      <c r="K480" s="115"/>
      <c r="L480" s="120"/>
      <c r="M480" s="120"/>
      <c r="N480" s="120"/>
      <c r="O480" s="120"/>
      <c r="P480" s="200"/>
      <c r="Q480" s="200"/>
      <c r="R480" s="200"/>
      <c r="S480" s="126"/>
      <c r="T480" s="126"/>
      <c r="U480" s="201"/>
      <c r="V480" s="138"/>
      <c r="W480" s="126"/>
      <c r="X480" s="126"/>
      <c r="Y480" s="126"/>
      <c r="Z480" s="126"/>
      <c r="AA480" s="126"/>
      <c r="AB480" s="126"/>
      <c r="AC480" s="126"/>
      <c r="AD480" s="126"/>
      <c r="AE480" s="126"/>
      <c r="AF480" s="126"/>
    </row>
    <row r="481" spans="1:32" ht="47.25">
      <c r="A481" s="28"/>
      <c r="B481" s="150" t="s">
        <v>463</v>
      </c>
      <c r="C481" s="30" t="s">
        <v>602</v>
      </c>
      <c r="D481" s="30" t="s">
        <v>538</v>
      </c>
      <c r="E481" s="30" t="s">
        <v>543</v>
      </c>
      <c r="F481" s="36" t="s">
        <v>541</v>
      </c>
      <c r="G481" s="30"/>
      <c r="H481" s="30"/>
      <c r="I481" s="30"/>
      <c r="J481" s="30"/>
      <c r="K481" s="115"/>
      <c r="L481" s="120">
        <f>L482</f>
        <v>0</v>
      </c>
      <c r="M481" s="120"/>
      <c r="N481" s="120"/>
      <c r="O481" s="120"/>
      <c r="P481" s="200"/>
      <c r="Q481" s="200"/>
      <c r="R481" s="200"/>
      <c r="S481" s="126"/>
      <c r="T481" s="126"/>
      <c r="U481" s="201"/>
      <c r="V481" s="138"/>
      <c r="W481" s="126"/>
      <c r="X481" s="126"/>
      <c r="Y481" s="126"/>
      <c r="Z481" s="126"/>
      <c r="AA481" s="126"/>
      <c r="AB481" s="126"/>
      <c r="AC481" s="126"/>
      <c r="AD481" s="126"/>
      <c r="AE481" s="126"/>
      <c r="AF481" s="126"/>
    </row>
    <row r="482" spans="1:32" ht="47.25">
      <c r="A482" s="28"/>
      <c r="B482" s="40" t="s">
        <v>464</v>
      </c>
      <c r="C482" s="30" t="s">
        <v>602</v>
      </c>
      <c r="D482" s="30" t="s">
        <v>538</v>
      </c>
      <c r="E482" s="30" t="s">
        <v>543</v>
      </c>
      <c r="F482" s="36" t="s">
        <v>541</v>
      </c>
      <c r="G482" s="30" t="s">
        <v>410</v>
      </c>
      <c r="H482" s="30"/>
      <c r="I482" s="30"/>
      <c r="J482" s="30"/>
      <c r="K482" s="115"/>
      <c r="L482" s="120">
        <f>L483</f>
        <v>0</v>
      </c>
      <c r="M482" s="120"/>
      <c r="N482" s="120"/>
      <c r="O482" s="120"/>
      <c r="P482" s="200"/>
      <c r="Q482" s="200"/>
      <c r="R482" s="200"/>
      <c r="S482" s="126"/>
      <c r="T482" s="126"/>
      <c r="U482" s="201"/>
      <c r="V482" s="138"/>
      <c r="W482" s="126"/>
      <c r="X482" s="126"/>
      <c r="Y482" s="126"/>
      <c r="Z482" s="126"/>
      <c r="AA482" s="126"/>
      <c r="AB482" s="126"/>
      <c r="AC482" s="126"/>
      <c r="AD482" s="126"/>
      <c r="AE482" s="126"/>
      <c r="AF482" s="126"/>
    </row>
    <row r="483" spans="1:32" ht="31.5">
      <c r="A483" s="28"/>
      <c r="B483" s="40" t="s">
        <v>465</v>
      </c>
      <c r="C483" s="30" t="s">
        <v>602</v>
      </c>
      <c r="D483" s="30" t="s">
        <v>538</v>
      </c>
      <c r="E483" s="30" t="s">
        <v>543</v>
      </c>
      <c r="F483" s="36" t="s">
        <v>541</v>
      </c>
      <c r="G483" s="30" t="s">
        <v>410</v>
      </c>
      <c r="H483" s="30" t="s">
        <v>507</v>
      </c>
      <c r="I483" s="30"/>
      <c r="J483" s="30"/>
      <c r="K483" s="116"/>
      <c r="L483" s="120">
        <f>L484</f>
        <v>0</v>
      </c>
      <c r="M483" s="120"/>
      <c r="N483" s="120"/>
      <c r="O483" s="120"/>
      <c r="P483" s="200"/>
      <c r="Q483" s="200"/>
      <c r="R483" s="200"/>
      <c r="S483" s="126"/>
      <c r="T483" s="126"/>
      <c r="U483" s="201"/>
      <c r="V483" s="138"/>
      <c r="W483" s="126"/>
      <c r="X483" s="126"/>
      <c r="Y483" s="126"/>
      <c r="Z483" s="126"/>
      <c r="AA483" s="126"/>
      <c r="AB483" s="126"/>
      <c r="AC483" s="126"/>
      <c r="AD483" s="126"/>
      <c r="AE483" s="126"/>
      <c r="AF483" s="126"/>
    </row>
    <row r="484" spans="1:32" ht="31.5">
      <c r="A484" s="28"/>
      <c r="B484" s="40" t="s">
        <v>467</v>
      </c>
      <c r="C484" s="30" t="s">
        <v>602</v>
      </c>
      <c r="D484" s="30" t="s">
        <v>538</v>
      </c>
      <c r="E484" s="30" t="s">
        <v>543</v>
      </c>
      <c r="F484" s="36" t="s">
        <v>541</v>
      </c>
      <c r="G484" s="30" t="s">
        <v>410</v>
      </c>
      <c r="H484" s="30" t="s">
        <v>507</v>
      </c>
      <c r="I484" s="30" t="s">
        <v>466</v>
      </c>
      <c r="J484" s="30" t="s">
        <v>555</v>
      </c>
      <c r="K484" s="115"/>
      <c r="L484" s="120">
        <f>Y484</f>
        <v>0</v>
      </c>
      <c r="M484" s="120"/>
      <c r="N484" s="120"/>
      <c r="O484" s="120"/>
      <c r="P484" s="200"/>
      <c r="Q484" s="200"/>
      <c r="R484" s="200"/>
      <c r="S484" s="126"/>
      <c r="T484" s="126"/>
      <c r="U484" s="201"/>
      <c r="V484" s="138"/>
      <c r="W484" s="126"/>
      <c r="X484" s="126"/>
      <c r="Y484" s="126"/>
      <c r="Z484" s="126"/>
      <c r="AA484" s="126"/>
      <c r="AB484" s="126"/>
      <c r="AC484" s="126"/>
      <c r="AD484" s="126"/>
      <c r="AE484" s="126"/>
      <c r="AF484" s="126"/>
    </row>
    <row r="485" spans="1:32" ht="47.25">
      <c r="A485" s="218">
        <v>20</v>
      </c>
      <c r="B485" s="219" t="s">
        <v>62</v>
      </c>
      <c r="C485" s="220">
        <v>953</v>
      </c>
      <c r="D485" s="220"/>
      <c r="E485" s="220"/>
      <c r="F485" s="221"/>
      <c r="G485" s="220"/>
      <c r="H485" s="220"/>
      <c r="I485" s="220"/>
      <c r="J485" s="220"/>
      <c r="K485" s="222"/>
      <c r="L485" s="224">
        <f>L487+L491+L502+L506+L512</f>
        <v>8152635.7000000002</v>
      </c>
      <c r="M485" s="120"/>
      <c r="N485" s="120"/>
      <c r="O485" s="120"/>
      <c r="P485" s="200"/>
      <c r="Q485" s="200"/>
      <c r="R485" s="200"/>
      <c r="S485" s="126"/>
      <c r="T485" s="126"/>
      <c r="U485" s="201"/>
      <c r="V485" s="138"/>
      <c r="W485" s="126"/>
      <c r="X485" s="126"/>
      <c r="Y485" s="126"/>
      <c r="Z485" s="126"/>
      <c r="AA485" s="126"/>
      <c r="AB485" s="126"/>
      <c r="AC485" s="126"/>
      <c r="AD485" s="126"/>
      <c r="AE485" s="126"/>
      <c r="AF485" s="126"/>
    </row>
    <row r="486" spans="1:32" ht="15.75">
      <c r="A486" s="42"/>
      <c r="B486" s="40" t="s">
        <v>223</v>
      </c>
      <c r="C486" s="30"/>
      <c r="D486" s="30"/>
      <c r="E486" s="30"/>
      <c r="F486" s="36"/>
      <c r="G486" s="30"/>
      <c r="H486" s="30"/>
      <c r="I486" s="30"/>
      <c r="J486" s="30"/>
      <c r="K486" s="115"/>
      <c r="L486" s="120"/>
      <c r="M486" s="120"/>
      <c r="N486" s="120"/>
      <c r="O486" s="120"/>
      <c r="P486" s="200"/>
      <c r="Q486" s="200"/>
      <c r="R486" s="200"/>
      <c r="S486" s="126"/>
      <c r="T486" s="126"/>
      <c r="U486" s="201"/>
      <c r="V486" s="138"/>
      <c r="W486" s="126"/>
      <c r="X486" s="126"/>
      <c r="Y486" s="126"/>
      <c r="Z486" s="126"/>
      <c r="AA486" s="126"/>
      <c r="AB486" s="126"/>
      <c r="AC486" s="126"/>
      <c r="AD486" s="126"/>
      <c r="AE486" s="126"/>
      <c r="AF486" s="126"/>
    </row>
    <row r="487" spans="1:32" ht="47.25">
      <c r="A487" s="42"/>
      <c r="B487" s="40" t="s">
        <v>452</v>
      </c>
      <c r="C487" s="30" t="s">
        <v>603</v>
      </c>
      <c r="D487" s="30" t="s">
        <v>514</v>
      </c>
      <c r="E487" s="30" t="s">
        <v>507</v>
      </c>
      <c r="F487" s="36" t="s">
        <v>525</v>
      </c>
      <c r="G487" s="30"/>
      <c r="H487" s="30"/>
      <c r="I487" s="30"/>
      <c r="J487" s="30"/>
      <c r="K487" s="115"/>
      <c r="L487" s="120">
        <f>L488</f>
        <v>0</v>
      </c>
      <c r="M487" s="120"/>
      <c r="N487" s="120"/>
      <c r="O487" s="120"/>
      <c r="P487" s="200"/>
      <c r="Q487" s="200"/>
      <c r="R487" s="200"/>
      <c r="S487" s="126"/>
      <c r="T487" s="126"/>
      <c r="U487" s="201"/>
      <c r="V487" s="138"/>
      <c r="W487" s="126"/>
      <c r="X487" s="126"/>
      <c r="Y487" s="126"/>
      <c r="Z487" s="126"/>
      <c r="AA487" s="126"/>
      <c r="AB487" s="126"/>
      <c r="AC487" s="126"/>
      <c r="AD487" s="126"/>
      <c r="AE487" s="126"/>
      <c r="AF487" s="126"/>
    </row>
    <row r="488" spans="1:32" ht="63">
      <c r="A488" s="42"/>
      <c r="B488" s="40" t="s">
        <v>453</v>
      </c>
      <c r="C488" s="30" t="s">
        <v>603</v>
      </c>
      <c r="D488" s="30" t="s">
        <v>514</v>
      </c>
      <c r="E488" s="30" t="s">
        <v>507</v>
      </c>
      <c r="F488" s="36" t="s">
        <v>525</v>
      </c>
      <c r="G488" s="30" t="s">
        <v>412</v>
      </c>
      <c r="H488" s="30"/>
      <c r="I488" s="30"/>
      <c r="J488" s="30"/>
      <c r="K488" s="115"/>
      <c r="L488" s="120">
        <f>L489</f>
        <v>0</v>
      </c>
      <c r="M488" s="120"/>
      <c r="N488" s="120"/>
      <c r="O488" s="120"/>
      <c r="P488" s="200"/>
      <c r="Q488" s="200"/>
      <c r="R488" s="200"/>
      <c r="S488" s="126"/>
      <c r="T488" s="126"/>
      <c r="U488" s="201"/>
      <c r="V488" s="138"/>
      <c r="W488" s="126"/>
      <c r="X488" s="126"/>
      <c r="Y488" s="126"/>
      <c r="Z488" s="126"/>
      <c r="AA488" s="126"/>
      <c r="AB488" s="126"/>
      <c r="AC488" s="126"/>
      <c r="AD488" s="126"/>
      <c r="AE488" s="126"/>
      <c r="AF488" s="126"/>
    </row>
    <row r="489" spans="1:32" ht="47.25">
      <c r="A489" s="42"/>
      <c r="B489" s="40" t="s">
        <v>454</v>
      </c>
      <c r="C489" s="30" t="s">
        <v>603</v>
      </c>
      <c r="D489" s="30" t="s">
        <v>514</v>
      </c>
      <c r="E489" s="30" t="s">
        <v>507</v>
      </c>
      <c r="F489" s="36" t="s">
        <v>525</v>
      </c>
      <c r="G489" s="30" t="s">
        <v>412</v>
      </c>
      <c r="H489" s="30" t="s">
        <v>507</v>
      </c>
      <c r="I489" s="30"/>
      <c r="J489" s="30"/>
      <c r="K489" s="115"/>
      <c r="L489" s="120">
        <f>L490</f>
        <v>0</v>
      </c>
      <c r="M489" s="120"/>
      <c r="N489" s="120"/>
      <c r="O489" s="120"/>
      <c r="P489" s="200"/>
      <c r="Q489" s="200"/>
      <c r="R489" s="200"/>
      <c r="S489" s="126"/>
      <c r="T489" s="126"/>
      <c r="U489" s="201"/>
      <c r="V489" s="138"/>
      <c r="W489" s="126"/>
      <c r="X489" s="126"/>
      <c r="Y489" s="126"/>
      <c r="Z489" s="126"/>
      <c r="AA489" s="126"/>
      <c r="AB489" s="126"/>
      <c r="AC489" s="126"/>
      <c r="AD489" s="126"/>
      <c r="AE489" s="126"/>
      <c r="AF489" s="126"/>
    </row>
    <row r="490" spans="1:32" ht="47.25">
      <c r="A490" s="42"/>
      <c r="B490" s="40" t="s">
        <v>455</v>
      </c>
      <c r="C490" s="30" t="s">
        <v>603</v>
      </c>
      <c r="D490" s="30" t="s">
        <v>514</v>
      </c>
      <c r="E490" s="30" t="s">
        <v>507</v>
      </c>
      <c r="F490" s="36" t="s">
        <v>525</v>
      </c>
      <c r="G490" s="30" t="s">
        <v>412</v>
      </c>
      <c r="H490" s="30" t="s">
        <v>507</v>
      </c>
      <c r="I490" s="30" t="s">
        <v>433</v>
      </c>
      <c r="J490" s="30" t="s">
        <v>555</v>
      </c>
      <c r="K490" s="115"/>
      <c r="L490" s="120">
        <f>Z490</f>
        <v>0</v>
      </c>
      <c r="M490" s="120"/>
      <c r="N490" s="120"/>
      <c r="O490" s="120"/>
      <c r="P490" s="200"/>
      <c r="Q490" s="200"/>
      <c r="R490" s="200"/>
      <c r="S490" s="126"/>
      <c r="T490" s="126"/>
      <c r="U490" s="201"/>
      <c r="V490" s="138"/>
      <c r="W490" s="126"/>
      <c r="X490" s="126"/>
      <c r="Y490" s="126"/>
      <c r="Z490" s="126"/>
      <c r="AA490" s="126"/>
      <c r="AB490" s="126"/>
      <c r="AC490" s="126"/>
      <c r="AD490" s="126"/>
      <c r="AE490" s="126"/>
      <c r="AF490" s="126"/>
    </row>
    <row r="491" spans="1:32" ht="15.75">
      <c r="A491" s="42"/>
      <c r="B491" s="40" t="s">
        <v>56</v>
      </c>
      <c r="C491" s="30" t="s">
        <v>603</v>
      </c>
      <c r="D491" s="30" t="s">
        <v>525</v>
      </c>
      <c r="E491" s="30" t="s">
        <v>541</v>
      </c>
      <c r="F491" s="36"/>
      <c r="G491" s="30"/>
      <c r="H491" s="30"/>
      <c r="I491" s="30" t="s">
        <v>509</v>
      </c>
      <c r="J491" s="30" t="s">
        <v>510</v>
      </c>
      <c r="K491" s="115"/>
      <c r="L491" s="120">
        <f>L492+L496</f>
        <v>7600719.7000000002</v>
      </c>
      <c r="M491" s="120"/>
      <c r="N491" s="120"/>
      <c r="O491" s="120"/>
      <c r="P491" s="200"/>
      <c r="Q491" s="200"/>
      <c r="R491" s="200"/>
      <c r="S491" s="126"/>
      <c r="T491" s="126"/>
      <c r="U491" s="201"/>
      <c r="V491" s="138"/>
      <c r="W491" s="126"/>
      <c r="X491" s="126"/>
      <c r="Y491" s="126"/>
      <c r="Z491" s="126"/>
      <c r="AA491" s="126"/>
      <c r="AB491" s="126"/>
      <c r="AC491" s="126"/>
      <c r="AD491" s="126"/>
      <c r="AE491" s="126"/>
      <c r="AF491" s="126"/>
    </row>
    <row r="492" spans="1:32" ht="47.25">
      <c r="A492" s="42"/>
      <c r="B492" s="40" t="s">
        <v>443</v>
      </c>
      <c r="C492" s="30" t="s">
        <v>603</v>
      </c>
      <c r="D492" s="30" t="s">
        <v>525</v>
      </c>
      <c r="E492" s="30" t="s">
        <v>541</v>
      </c>
      <c r="F492" s="36" t="s">
        <v>541</v>
      </c>
      <c r="G492" s="30"/>
      <c r="H492" s="30"/>
      <c r="I492" s="30"/>
      <c r="J492" s="30"/>
      <c r="K492" s="115"/>
      <c r="L492" s="120">
        <f>L493</f>
        <v>0</v>
      </c>
      <c r="M492" s="120"/>
      <c r="N492" s="120"/>
      <c r="O492" s="120"/>
      <c r="P492" s="200"/>
      <c r="Q492" s="200"/>
      <c r="R492" s="200"/>
      <c r="S492" s="126"/>
      <c r="T492" s="126"/>
      <c r="U492" s="201"/>
      <c r="V492" s="138"/>
      <c r="W492" s="126"/>
      <c r="X492" s="126"/>
      <c r="Y492" s="126"/>
      <c r="Z492" s="126"/>
      <c r="AA492" s="126"/>
      <c r="AB492" s="126"/>
      <c r="AC492" s="126"/>
      <c r="AD492" s="126"/>
      <c r="AE492" s="126"/>
      <c r="AF492" s="126"/>
    </row>
    <row r="493" spans="1:32" ht="47.25">
      <c r="A493" s="42"/>
      <c r="B493" s="150" t="s">
        <v>456</v>
      </c>
      <c r="C493" s="30" t="s">
        <v>603</v>
      </c>
      <c r="D493" s="32" t="s">
        <v>525</v>
      </c>
      <c r="E493" s="32" t="s">
        <v>541</v>
      </c>
      <c r="F493" s="36" t="s">
        <v>541</v>
      </c>
      <c r="G493" s="32" t="s">
        <v>410</v>
      </c>
      <c r="H493" s="32"/>
      <c r="I493" s="32"/>
      <c r="J493" s="30"/>
      <c r="K493" s="115"/>
      <c r="L493" s="120">
        <f>L494</f>
        <v>0</v>
      </c>
      <c r="M493" s="120"/>
      <c r="N493" s="120"/>
      <c r="O493" s="120"/>
      <c r="P493" s="200"/>
      <c r="Q493" s="200"/>
      <c r="R493" s="200"/>
      <c r="S493" s="126"/>
      <c r="T493" s="126"/>
      <c r="U493" s="201"/>
      <c r="V493" s="138"/>
      <c r="W493" s="126"/>
      <c r="X493" s="126"/>
      <c r="Y493" s="126"/>
      <c r="Z493" s="126"/>
      <c r="AA493" s="126"/>
      <c r="AB493" s="126"/>
      <c r="AC493" s="126"/>
      <c r="AD493" s="126"/>
      <c r="AE493" s="126"/>
      <c r="AF493" s="126"/>
    </row>
    <row r="494" spans="1:32" ht="31.5">
      <c r="A494" s="28"/>
      <c r="B494" s="40" t="s">
        <v>457</v>
      </c>
      <c r="C494" s="30" t="s">
        <v>603</v>
      </c>
      <c r="D494" s="30" t="s">
        <v>525</v>
      </c>
      <c r="E494" s="30" t="s">
        <v>541</v>
      </c>
      <c r="F494" s="36" t="s">
        <v>541</v>
      </c>
      <c r="G494" s="30" t="s">
        <v>410</v>
      </c>
      <c r="H494" s="30" t="s">
        <v>507</v>
      </c>
      <c r="I494" s="30"/>
      <c r="J494" s="36"/>
      <c r="K494" s="112"/>
      <c r="L494" s="120">
        <f>L495</f>
        <v>0</v>
      </c>
      <c r="M494" s="120"/>
      <c r="N494" s="120"/>
      <c r="O494" s="120"/>
      <c r="P494" s="200"/>
      <c r="Q494" s="200"/>
      <c r="R494" s="200"/>
      <c r="S494" s="126"/>
      <c r="T494" s="126"/>
      <c r="U494" s="201"/>
      <c r="V494" s="138"/>
      <c r="W494" s="126"/>
      <c r="X494" s="126"/>
      <c r="Y494" s="126"/>
      <c r="Z494" s="126"/>
      <c r="AA494" s="126"/>
      <c r="AB494" s="126"/>
      <c r="AC494" s="126"/>
      <c r="AD494" s="126"/>
      <c r="AE494" s="126"/>
      <c r="AF494" s="126"/>
    </row>
    <row r="495" spans="1:32" ht="47.25">
      <c r="A495" s="28"/>
      <c r="B495" s="40" t="s">
        <v>446</v>
      </c>
      <c r="C495" s="30" t="s">
        <v>603</v>
      </c>
      <c r="D495" s="30" t="s">
        <v>525</v>
      </c>
      <c r="E495" s="30" t="s">
        <v>541</v>
      </c>
      <c r="F495" s="36" t="s">
        <v>541</v>
      </c>
      <c r="G495" s="30" t="s">
        <v>410</v>
      </c>
      <c r="H495" s="30" t="s">
        <v>507</v>
      </c>
      <c r="I495" s="30" t="s">
        <v>432</v>
      </c>
      <c r="J495" s="36" t="s">
        <v>162</v>
      </c>
      <c r="K495" s="112"/>
      <c r="L495" s="120">
        <f>X495</f>
        <v>0</v>
      </c>
      <c r="M495" s="120"/>
      <c r="N495" s="120"/>
      <c r="O495" s="120"/>
      <c r="P495" s="200"/>
      <c r="Q495" s="200"/>
      <c r="R495" s="200"/>
      <c r="S495" s="126"/>
      <c r="T495" s="126"/>
      <c r="U495" s="201"/>
      <c r="V495" s="138"/>
      <c r="W495" s="126"/>
      <c r="X495" s="126"/>
      <c r="Y495" s="126"/>
      <c r="Z495" s="126"/>
      <c r="AA495" s="126"/>
      <c r="AB495" s="126"/>
      <c r="AC495" s="126"/>
      <c r="AD495" s="126"/>
      <c r="AE495" s="126"/>
      <c r="AF495" s="126"/>
    </row>
    <row r="496" spans="1:32" ht="47.25">
      <c r="A496" s="28"/>
      <c r="B496" s="40" t="s">
        <v>443</v>
      </c>
      <c r="C496" s="30" t="s">
        <v>603</v>
      </c>
      <c r="D496" s="30" t="s">
        <v>525</v>
      </c>
      <c r="E496" s="30" t="s">
        <v>541</v>
      </c>
      <c r="F496" s="36" t="s">
        <v>541</v>
      </c>
      <c r="G496" s="30"/>
      <c r="H496" s="30"/>
      <c r="I496" s="30"/>
      <c r="J496" s="36"/>
      <c r="K496" s="112"/>
      <c r="L496" s="120">
        <f>L497</f>
        <v>7600719.7000000002</v>
      </c>
      <c r="M496" s="120"/>
      <c r="N496" s="120"/>
      <c r="O496" s="120"/>
      <c r="P496" s="200"/>
      <c r="Q496" s="200"/>
      <c r="R496" s="200"/>
      <c r="S496" s="126"/>
      <c r="T496" s="126"/>
      <c r="U496" s="201"/>
      <c r="V496" s="138"/>
      <c r="W496" s="126"/>
      <c r="X496" s="126"/>
      <c r="Y496" s="126"/>
      <c r="Z496" s="126"/>
      <c r="AA496" s="126"/>
      <c r="AB496" s="126"/>
      <c r="AC496" s="126"/>
      <c r="AD496" s="126"/>
      <c r="AE496" s="126"/>
      <c r="AF496" s="126"/>
    </row>
    <row r="497" spans="1:32" ht="47.25">
      <c r="A497" s="28"/>
      <c r="B497" s="150" t="s">
        <v>456</v>
      </c>
      <c r="C497" s="30" t="s">
        <v>603</v>
      </c>
      <c r="D497" s="30" t="s">
        <v>525</v>
      </c>
      <c r="E497" s="30" t="s">
        <v>541</v>
      </c>
      <c r="F497" s="36" t="s">
        <v>541</v>
      </c>
      <c r="G497" s="30" t="s">
        <v>410</v>
      </c>
      <c r="H497" s="30"/>
      <c r="I497" s="30"/>
      <c r="J497" s="30"/>
      <c r="K497" s="115"/>
      <c r="L497" s="120">
        <f>L498</f>
        <v>7600719.7000000002</v>
      </c>
      <c r="M497" s="120"/>
      <c r="N497" s="120"/>
      <c r="O497" s="120"/>
      <c r="P497" s="200"/>
      <c r="Q497" s="200"/>
      <c r="R497" s="200"/>
      <c r="S497" s="126"/>
      <c r="T497" s="126"/>
      <c r="U497" s="201"/>
      <c r="V497" s="138"/>
      <c r="W497" s="126"/>
      <c r="X497" s="126"/>
      <c r="Y497" s="126"/>
      <c r="Z497" s="126"/>
      <c r="AA497" s="126"/>
      <c r="AB497" s="126"/>
      <c r="AC497" s="126"/>
      <c r="AD497" s="126"/>
      <c r="AE497" s="126"/>
      <c r="AF497" s="126"/>
    </row>
    <row r="498" spans="1:32" ht="31.5">
      <c r="A498" s="28"/>
      <c r="B498" s="150" t="s">
        <v>457</v>
      </c>
      <c r="C498" s="30" t="s">
        <v>603</v>
      </c>
      <c r="D498" s="30" t="s">
        <v>525</v>
      </c>
      <c r="E498" s="30" t="s">
        <v>541</v>
      </c>
      <c r="F498" s="36" t="s">
        <v>541</v>
      </c>
      <c r="G498" s="30" t="s">
        <v>410</v>
      </c>
      <c r="H498" s="30" t="s">
        <v>507</v>
      </c>
      <c r="I498" s="30"/>
      <c r="J498" s="30"/>
      <c r="K498" s="115"/>
      <c r="L498" s="120">
        <f>L499+L500+L501</f>
        <v>7600719.7000000002</v>
      </c>
      <c r="M498" s="120"/>
      <c r="N498" s="120"/>
      <c r="O498" s="120"/>
      <c r="P498" s="200"/>
      <c r="Q498" s="200"/>
      <c r="R498" s="200"/>
      <c r="S498" s="126"/>
      <c r="T498" s="126"/>
      <c r="U498" s="201"/>
      <c r="V498" s="138"/>
      <c r="W498" s="126"/>
      <c r="X498" s="126"/>
      <c r="Y498" s="126"/>
      <c r="Z498" s="126"/>
      <c r="AA498" s="126"/>
      <c r="AB498" s="126"/>
      <c r="AC498" s="126"/>
      <c r="AD498" s="126"/>
      <c r="AE498" s="126"/>
      <c r="AF498" s="126"/>
    </row>
    <row r="499" spans="1:32" ht="94.5">
      <c r="A499" s="28"/>
      <c r="B499" s="40" t="s">
        <v>955</v>
      </c>
      <c r="C499" s="30" t="s">
        <v>603</v>
      </c>
      <c r="D499" s="30" t="s">
        <v>525</v>
      </c>
      <c r="E499" s="30" t="s">
        <v>541</v>
      </c>
      <c r="F499" s="36" t="s">
        <v>541</v>
      </c>
      <c r="G499" s="30" t="s">
        <v>410</v>
      </c>
      <c r="H499" s="30" t="s">
        <v>507</v>
      </c>
      <c r="I499" s="30" t="s">
        <v>460</v>
      </c>
      <c r="J499" s="30" t="s">
        <v>162</v>
      </c>
      <c r="K499" s="115"/>
      <c r="L499" s="120">
        <f>V499</f>
        <v>7107039</v>
      </c>
      <c r="M499" s="120"/>
      <c r="N499" s="120"/>
      <c r="O499" s="120"/>
      <c r="P499" s="200"/>
      <c r="Q499" s="200"/>
      <c r="R499" s="200"/>
      <c r="S499" s="126"/>
      <c r="T499" s="126"/>
      <c r="U499" s="201"/>
      <c r="V499" s="138">
        <v>7107039</v>
      </c>
      <c r="W499" s="126"/>
      <c r="X499" s="126"/>
      <c r="Y499" s="126"/>
      <c r="Z499" s="126"/>
      <c r="AA499" s="126"/>
      <c r="AB499" s="126"/>
      <c r="AC499" s="126"/>
      <c r="AD499" s="126"/>
      <c r="AE499" s="126"/>
      <c r="AF499" s="126"/>
    </row>
    <row r="500" spans="1:32" ht="63">
      <c r="A500" s="28"/>
      <c r="B500" s="40" t="s">
        <v>458</v>
      </c>
      <c r="C500" s="30" t="s">
        <v>603</v>
      </c>
      <c r="D500" s="30" t="s">
        <v>525</v>
      </c>
      <c r="E500" s="30" t="s">
        <v>541</v>
      </c>
      <c r="F500" s="36" t="s">
        <v>541</v>
      </c>
      <c r="G500" s="30" t="s">
        <v>410</v>
      </c>
      <c r="H500" s="30" t="s">
        <v>507</v>
      </c>
      <c r="I500" s="30" t="s">
        <v>460</v>
      </c>
      <c r="J500" s="30" t="s">
        <v>555</v>
      </c>
      <c r="K500" s="116"/>
      <c r="L500" s="120">
        <f>Q500+V500</f>
        <v>446136</v>
      </c>
      <c r="M500" s="120"/>
      <c r="N500" s="120"/>
      <c r="O500" s="120"/>
      <c r="P500" s="200"/>
      <c r="Q500" s="200">
        <v>249530</v>
      </c>
      <c r="R500" s="200"/>
      <c r="S500" s="126"/>
      <c r="T500" s="126"/>
      <c r="U500" s="201"/>
      <c r="V500" s="138">
        <v>196606</v>
      </c>
      <c r="W500" s="126"/>
      <c r="X500" s="126"/>
      <c r="Y500" s="126"/>
      <c r="Z500" s="126"/>
      <c r="AA500" s="126"/>
      <c r="AB500" s="126"/>
      <c r="AC500" s="126"/>
      <c r="AD500" s="126"/>
      <c r="AE500" s="126"/>
      <c r="AF500" s="126"/>
    </row>
    <row r="501" spans="1:32" ht="63">
      <c r="A501" s="28"/>
      <c r="B501" s="40" t="s">
        <v>459</v>
      </c>
      <c r="C501" s="30" t="s">
        <v>603</v>
      </c>
      <c r="D501" s="30" t="s">
        <v>525</v>
      </c>
      <c r="E501" s="30" t="s">
        <v>541</v>
      </c>
      <c r="F501" s="36" t="s">
        <v>541</v>
      </c>
      <c r="G501" s="30" t="s">
        <v>410</v>
      </c>
      <c r="H501" s="30" t="s">
        <v>507</v>
      </c>
      <c r="I501" s="30" t="s">
        <v>460</v>
      </c>
      <c r="J501" s="30" t="s">
        <v>448</v>
      </c>
      <c r="K501" s="115"/>
      <c r="L501" s="120">
        <f>P501</f>
        <v>47544.7</v>
      </c>
      <c r="M501" s="120"/>
      <c r="N501" s="120"/>
      <c r="O501" s="120"/>
      <c r="P501" s="200">
        <v>47544.7</v>
      </c>
      <c r="Q501" s="200"/>
      <c r="R501" s="200"/>
      <c r="S501" s="126"/>
      <c r="T501" s="126"/>
      <c r="U501" s="201"/>
      <c r="V501" s="138"/>
      <c r="W501" s="126"/>
      <c r="X501" s="126"/>
      <c r="Y501" s="126"/>
      <c r="Z501" s="126"/>
      <c r="AA501" s="126"/>
      <c r="AB501" s="126"/>
      <c r="AC501" s="126"/>
      <c r="AD501" s="126"/>
      <c r="AE501" s="126"/>
      <c r="AF501" s="126"/>
    </row>
    <row r="502" spans="1:32" ht="47.25">
      <c r="A502" s="28"/>
      <c r="B502" s="40" t="s">
        <v>443</v>
      </c>
      <c r="C502" s="30" t="s">
        <v>603</v>
      </c>
      <c r="D502" s="30" t="s">
        <v>525</v>
      </c>
      <c r="E502" s="30" t="s">
        <v>523</v>
      </c>
      <c r="F502" s="36" t="s">
        <v>523</v>
      </c>
      <c r="G502" s="30"/>
      <c r="H502" s="30"/>
      <c r="I502" s="30"/>
      <c r="J502" s="30"/>
      <c r="K502" s="115"/>
      <c r="L502" s="120">
        <f>L503</f>
        <v>0</v>
      </c>
      <c r="M502" s="120"/>
      <c r="N502" s="120"/>
      <c r="O502" s="120"/>
      <c r="P502" s="200"/>
      <c r="Q502" s="200"/>
      <c r="R502" s="200"/>
      <c r="S502" s="126"/>
      <c r="T502" s="126"/>
      <c r="U502" s="201"/>
      <c r="V502" s="138"/>
      <c r="W502" s="126"/>
      <c r="X502" s="126"/>
      <c r="Y502" s="126"/>
      <c r="Z502" s="126"/>
      <c r="AA502" s="126"/>
      <c r="AB502" s="126"/>
      <c r="AC502" s="126"/>
      <c r="AD502" s="126"/>
      <c r="AE502" s="126"/>
      <c r="AF502" s="126"/>
    </row>
    <row r="503" spans="1:32" ht="47.25">
      <c r="A503" s="28"/>
      <c r="B503" s="40" t="s">
        <v>456</v>
      </c>
      <c r="C503" s="30" t="s">
        <v>603</v>
      </c>
      <c r="D503" s="30" t="s">
        <v>525</v>
      </c>
      <c r="E503" s="30" t="s">
        <v>523</v>
      </c>
      <c r="F503" s="36" t="s">
        <v>523</v>
      </c>
      <c r="G503" s="30" t="s">
        <v>415</v>
      </c>
      <c r="H503" s="30"/>
      <c r="I503" s="30"/>
      <c r="J503" s="30"/>
      <c r="K503" s="115"/>
      <c r="L503" s="120">
        <f>L504</f>
        <v>0</v>
      </c>
      <c r="M503" s="120"/>
      <c r="N503" s="120"/>
      <c r="O503" s="120"/>
      <c r="P503" s="200"/>
      <c r="Q503" s="200"/>
      <c r="R503" s="200"/>
      <c r="S503" s="126"/>
      <c r="T503" s="126"/>
      <c r="U503" s="201"/>
      <c r="V503" s="138"/>
      <c r="W503" s="126"/>
      <c r="X503" s="126"/>
      <c r="Y503" s="126"/>
      <c r="Z503" s="126"/>
      <c r="AA503" s="126"/>
      <c r="AB503" s="126"/>
      <c r="AC503" s="126"/>
      <c r="AD503" s="126"/>
      <c r="AE503" s="126"/>
      <c r="AF503" s="126"/>
    </row>
    <row r="504" spans="1:32" ht="31.5">
      <c r="A504" s="28"/>
      <c r="B504" s="40" t="s">
        <v>457</v>
      </c>
      <c r="C504" s="30" t="s">
        <v>603</v>
      </c>
      <c r="D504" s="30" t="s">
        <v>525</v>
      </c>
      <c r="E504" s="30" t="s">
        <v>523</v>
      </c>
      <c r="F504" s="36" t="s">
        <v>523</v>
      </c>
      <c r="G504" s="30" t="s">
        <v>415</v>
      </c>
      <c r="H504" s="30" t="s">
        <v>541</v>
      </c>
      <c r="I504" s="30"/>
      <c r="J504" s="36"/>
      <c r="K504" s="115"/>
      <c r="L504" s="120">
        <f>L505</f>
        <v>0</v>
      </c>
      <c r="M504" s="120"/>
      <c r="N504" s="120"/>
      <c r="O504" s="120"/>
      <c r="P504" s="200"/>
      <c r="Q504" s="200"/>
      <c r="R504" s="200"/>
      <c r="S504" s="126"/>
      <c r="T504" s="126"/>
      <c r="U504" s="201"/>
      <c r="V504" s="138"/>
      <c r="W504" s="126"/>
      <c r="X504" s="126"/>
      <c r="Y504" s="126"/>
      <c r="Z504" s="126"/>
      <c r="AA504" s="126"/>
      <c r="AB504" s="126"/>
      <c r="AC504" s="126"/>
      <c r="AD504" s="126"/>
      <c r="AE504" s="126"/>
      <c r="AF504" s="126"/>
    </row>
    <row r="505" spans="1:32" ht="15.75">
      <c r="A505" s="28"/>
      <c r="B505" s="37" t="s">
        <v>461</v>
      </c>
      <c r="C505" s="30" t="s">
        <v>603</v>
      </c>
      <c r="D505" s="30" t="s">
        <v>525</v>
      </c>
      <c r="E505" s="30" t="s">
        <v>523</v>
      </c>
      <c r="F505" s="36" t="s">
        <v>523</v>
      </c>
      <c r="G505" s="30" t="s">
        <v>415</v>
      </c>
      <c r="H505" s="30" t="s">
        <v>541</v>
      </c>
      <c r="I505" s="30" t="s">
        <v>462</v>
      </c>
      <c r="J505" s="32" t="s">
        <v>555</v>
      </c>
      <c r="K505" s="115"/>
      <c r="L505" s="120">
        <f>AA505</f>
        <v>0</v>
      </c>
      <c r="M505" s="120"/>
      <c r="N505" s="120"/>
      <c r="O505" s="120"/>
      <c r="P505" s="200"/>
      <c r="Q505" s="200"/>
      <c r="R505" s="200"/>
      <c r="S505" s="126"/>
      <c r="T505" s="126"/>
      <c r="U505" s="201"/>
      <c r="V505" s="138"/>
      <c r="W505" s="126"/>
      <c r="X505" s="126"/>
      <c r="Y505" s="126"/>
      <c r="Z505" s="126"/>
      <c r="AA505" s="126"/>
      <c r="AB505" s="126"/>
      <c r="AC505" s="126"/>
      <c r="AD505" s="126"/>
      <c r="AE505" s="126"/>
      <c r="AF505" s="126"/>
    </row>
    <row r="506" spans="1:32" ht="47.25">
      <c r="A506" s="28"/>
      <c r="B506" s="33" t="s">
        <v>443</v>
      </c>
      <c r="C506" s="30" t="s">
        <v>603</v>
      </c>
      <c r="D506" s="30" t="s">
        <v>538</v>
      </c>
      <c r="E506" s="30" t="s">
        <v>514</v>
      </c>
      <c r="F506" s="36" t="s">
        <v>523</v>
      </c>
      <c r="G506" s="30"/>
      <c r="H506" s="30"/>
      <c r="I506" s="30"/>
      <c r="J506" s="32"/>
      <c r="K506" s="115"/>
      <c r="L506" s="120">
        <f>L507</f>
        <v>551916</v>
      </c>
      <c r="M506" s="120"/>
      <c r="N506" s="120"/>
      <c r="O506" s="120"/>
      <c r="P506" s="200"/>
      <c r="Q506" s="200"/>
      <c r="R506" s="200"/>
      <c r="S506" s="126"/>
      <c r="T506" s="126"/>
      <c r="U506" s="201"/>
      <c r="V506" s="138"/>
      <c r="W506" s="126"/>
      <c r="X506" s="126"/>
      <c r="Y506" s="126"/>
      <c r="Z506" s="126"/>
      <c r="AA506" s="126"/>
      <c r="AB506" s="126"/>
      <c r="AC506" s="126"/>
      <c r="AD506" s="126"/>
      <c r="AE506" s="126"/>
      <c r="AF506" s="126"/>
    </row>
    <row r="507" spans="1:32" ht="47.25">
      <c r="A507" s="28"/>
      <c r="B507" s="40" t="s">
        <v>456</v>
      </c>
      <c r="C507" s="30" t="s">
        <v>603</v>
      </c>
      <c r="D507" s="36" t="s">
        <v>538</v>
      </c>
      <c r="E507" s="36" t="s">
        <v>514</v>
      </c>
      <c r="F507" s="36" t="s">
        <v>523</v>
      </c>
      <c r="G507" s="36" t="s">
        <v>410</v>
      </c>
      <c r="H507" s="36"/>
      <c r="I507" s="36"/>
      <c r="J507" s="36"/>
      <c r="K507" s="115"/>
      <c r="L507" s="120">
        <f>L508</f>
        <v>551916</v>
      </c>
      <c r="M507" s="120"/>
      <c r="N507" s="120"/>
      <c r="O507" s="120"/>
      <c r="P507" s="200"/>
      <c r="Q507" s="200"/>
      <c r="R507" s="200"/>
      <c r="S507" s="126"/>
      <c r="T507" s="126"/>
      <c r="U507" s="201"/>
      <c r="V507" s="138"/>
      <c r="W507" s="126"/>
      <c r="X507" s="126"/>
      <c r="Y507" s="126"/>
      <c r="Z507" s="126"/>
      <c r="AA507" s="126"/>
      <c r="AB507" s="126"/>
      <c r="AC507" s="126"/>
      <c r="AD507" s="126"/>
      <c r="AE507" s="126"/>
      <c r="AF507" s="126"/>
    </row>
    <row r="508" spans="1:32" ht="31.5">
      <c r="A508" s="28"/>
      <c r="B508" s="40" t="s">
        <v>457</v>
      </c>
      <c r="C508" s="30" t="s">
        <v>603</v>
      </c>
      <c r="D508" s="30" t="s">
        <v>538</v>
      </c>
      <c r="E508" s="30" t="s">
        <v>514</v>
      </c>
      <c r="F508" s="36" t="s">
        <v>523</v>
      </c>
      <c r="G508" s="30" t="s">
        <v>410</v>
      </c>
      <c r="H508" s="30" t="s">
        <v>508</v>
      </c>
      <c r="I508" s="30"/>
      <c r="J508" s="30"/>
      <c r="K508" s="115"/>
      <c r="L508" s="120">
        <f>L509+L510</f>
        <v>551916</v>
      </c>
      <c r="M508" s="120"/>
      <c r="N508" s="120"/>
      <c r="O508" s="120"/>
      <c r="P508" s="200"/>
      <c r="Q508" s="200"/>
      <c r="R508" s="200"/>
      <c r="S508" s="126"/>
      <c r="T508" s="126"/>
      <c r="U508" s="201"/>
      <c r="V508" s="138"/>
      <c r="W508" s="126"/>
      <c r="X508" s="126"/>
      <c r="Y508" s="126"/>
      <c r="Z508" s="126"/>
      <c r="AA508" s="126"/>
      <c r="AB508" s="126"/>
      <c r="AC508" s="126"/>
      <c r="AD508" s="126"/>
      <c r="AE508" s="126"/>
      <c r="AF508" s="126"/>
    </row>
    <row r="509" spans="1:32" ht="15.75">
      <c r="A509" s="28"/>
      <c r="B509" s="40" t="s">
        <v>468</v>
      </c>
      <c r="C509" s="30" t="s">
        <v>603</v>
      </c>
      <c r="D509" s="30" t="s">
        <v>538</v>
      </c>
      <c r="E509" s="30" t="s">
        <v>514</v>
      </c>
      <c r="F509" s="36" t="s">
        <v>523</v>
      </c>
      <c r="G509" s="30" t="s">
        <v>410</v>
      </c>
      <c r="H509" s="30" t="s">
        <v>508</v>
      </c>
      <c r="I509" s="30" t="s">
        <v>411</v>
      </c>
      <c r="J509" s="30" t="s">
        <v>535</v>
      </c>
      <c r="K509" s="115"/>
      <c r="L509" s="120">
        <f>W509</f>
        <v>407290</v>
      </c>
      <c r="M509" s="120"/>
      <c r="N509" s="120"/>
      <c r="O509" s="120"/>
      <c r="P509" s="200"/>
      <c r="Q509" s="200"/>
      <c r="R509" s="200"/>
      <c r="S509" s="126"/>
      <c r="T509" s="126"/>
      <c r="U509" s="201"/>
      <c r="V509" s="138"/>
      <c r="W509" s="126">
        <v>407290</v>
      </c>
      <c r="X509" s="126"/>
      <c r="Y509" s="126"/>
      <c r="Z509" s="126"/>
      <c r="AA509" s="126"/>
      <c r="AB509" s="126"/>
      <c r="AC509" s="126"/>
      <c r="AD509" s="126"/>
      <c r="AE509" s="126"/>
      <c r="AF509" s="126"/>
    </row>
    <row r="510" spans="1:32" ht="15.75">
      <c r="A510" s="28"/>
      <c r="B510" s="40" t="s">
        <v>469</v>
      </c>
      <c r="C510" s="30" t="s">
        <v>603</v>
      </c>
      <c r="D510" s="30" t="s">
        <v>538</v>
      </c>
      <c r="E510" s="30" t="s">
        <v>514</v>
      </c>
      <c r="F510" s="36" t="s">
        <v>523</v>
      </c>
      <c r="G510" s="30" t="s">
        <v>410</v>
      </c>
      <c r="H510" s="30" t="s">
        <v>508</v>
      </c>
      <c r="I510" s="30" t="s">
        <v>411</v>
      </c>
      <c r="J510" s="36">
        <v>200</v>
      </c>
      <c r="K510" s="115"/>
      <c r="L510" s="120">
        <f>W510</f>
        <v>144626</v>
      </c>
      <c r="M510" s="120"/>
      <c r="N510" s="120"/>
      <c r="O510" s="120"/>
      <c r="P510" s="200"/>
      <c r="Q510" s="200"/>
      <c r="R510" s="200"/>
      <c r="S510" s="126"/>
      <c r="T510" s="126"/>
      <c r="U510" s="201"/>
      <c r="V510" s="138"/>
      <c r="W510" s="126">
        <v>144626</v>
      </c>
      <c r="X510" s="126"/>
      <c r="Y510" s="126"/>
      <c r="Z510" s="126"/>
      <c r="AA510" s="126"/>
      <c r="AB510" s="126"/>
      <c r="AC510" s="126"/>
      <c r="AD510" s="126"/>
      <c r="AE510" s="126"/>
      <c r="AF510" s="126"/>
    </row>
    <row r="511" spans="1:32" ht="15.75">
      <c r="A511" s="28"/>
      <c r="B511" s="150" t="s">
        <v>287</v>
      </c>
      <c r="C511" s="30"/>
      <c r="D511" s="30"/>
      <c r="E511" s="30"/>
      <c r="F511" s="36"/>
      <c r="G511" s="30"/>
      <c r="H511" s="30"/>
      <c r="I511" s="30"/>
      <c r="J511" s="30"/>
      <c r="K511" s="115"/>
      <c r="L511" s="120"/>
      <c r="M511" s="120"/>
      <c r="N511" s="120"/>
      <c r="O511" s="120"/>
      <c r="P511" s="200"/>
      <c r="Q511" s="200"/>
      <c r="R511" s="200"/>
      <c r="S511" s="126"/>
      <c r="T511" s="126"/>
      <c r="U511" s="201"/>
      <c r="V511" s="138"/>
      <c r="W511" s="126"/>
      <c r="X511" s="126"/>
      <c r="Y511" s="126"/>
      <c r="Z511" s="126"/>
      <c r="AA511" s="126"/>
      <c r="AB511" s="126"/>
      <c r="AC511" s="126"/>
      <c r="AD511" s="126"/>
      <c r="AE511" s="126"/>
      <c r="AF511" s="126"/>
    </row>
    <row r="512" spans="1:32" ht="47.25">
      <c r="A512" s="28"/>
      <c r="B512" s="40" t="s">
        <v>463</v>
      </c>
      <c r="C512" s="30" t="s">
        <v>603</v>
      </c>
      <c r="D512" s="30" t="s">
        <v>538</v>
      </c>
      <c r="E512" s="30" t="s">
        <v>543</v>
      </c>
      <c r="F512" s="36" t="s">
        <v>541</v>
      </c>
      <c r="G512" s="30"/>
      <c r="H512" s="30"/>
      <c r="I512" s="30"/>
      <c r="J512" s="30"/>
      <c r="K512" s="115"/>
      <c r="L512" s="120">
        <f>L513</f>
        <v>0</v>
      </c>
      <c r="M512" s="120"/>
      <c r="N512" s="120"/>
      <c r="O512" s="120"/>
      <c r="P512" s="200"/>
      <c r="Q512" s="200"/>
      <c r="R512" s="200"/>
      <c r="S512" s="126"/>
      <c r="T512" s="126"/>
      <c r="U512" s="201"/>
      <c r="V512" s="138"/>
      <c r="W512" s="126"/>
      <c r="X512" s="126"/>
      <c r="Y512" s="126"/>
      <c r="Z512" s="126"/>
      <c r="AA512" s="126"/>
      <c r="AB512" s="126"/>
      <c r="AC512" s="126"/>
      <c r="AD512" s="126"/>
      <c r="AE512" s="126"/>
      <c r="AF512" s="126"/>
    </row>
    <row r="513" spans="1:32" ht="47.25">
      <c r="A513" s="28"/>
      <c r="B513" s="40" t="s">
        <v>464</v>
      </c>
      <c r="C513" s="30" t="s">
        <v>603</v>
      </c>
      <c r="D513" s="30" t="s">
        <v>538</v>
      </c>
      <c r="E513" s="30" t="s">
        <v>543</v>
      </c>
      <c r="F513" s="36" t="s">
        <v>541</v>
      </c>
      <c r="G513" s="30" t="s">
        <v>410</v>
      </c>
      <c r="H513" s="30"/>
      <c r="I513" s="30"/>
      <c r="J513" s="30"/>
      <c r="K513" s="112"/>
      <c r="L513" s="120">
        <f>L514</f>
        <v>0</v>
      </c>
      <c r="M513" s="120"/>
      <c r="N513" s="120"/>
      <c r="O513" s="120"/>
      <c r="P513" s="200"/>
      <c r="Q513" s="200"/>
      <c r="R513" s="200"/>
      <c r="S513" s="126"/>
      <c r="T513" s="126"/>
      <c r="U513" s="201"/>
      <c r="V513" s="138"/>
      <c r="W513" s="126"/>
      <c r="X513" s="126"/>
      <c r="Y513" s="126"/>
      <c r="Z513" s="126"/>
      <c r="AA513" s="126"/>
      <c r="AB513" s="126"/>
      <c r="AC513" s="126"/>
      <c r="AD513" s="126"/>
      <c r="AE513" s="126"/>
      <c r="AF513" s="126"/>
    </row>
    <row r="514" spans="1:32" ht="31.5">
      <c r="A514" s="28"/>
      <c r="B514" s="40" t="s">
        <v>465</v>
      </c>
      <c r="C514" s="30" t="s">
        <v>603</v>
      </c>
      <c r="D514" s="30" t="s">
        <v>538</v>
      </c>
      <c r="E514" s="30" t="s">
        <v>543</v>
      </c>
      <c r="F514" s="36" t="s">
        <v>541</v>
      </c>
      <c r="G514" s="30" t="s">
        <v>410</v>
      </c>
      <c r="H514" s="30" t="s">
        <v>507</v>
      </c>
      <c r="I514" s="30"/>
      <c r="J514" s="30"/>
      <c r="K514" s="112"/>
      <c r="L514" s="120">
        <f>L515</f>
        <v>0</v>
      </c>
      <c r="M514" s="120"/>
      <c r="N514" s="120"/>
      <c r="O514" s="120"/>
      <c r="P514" s="200"/>
      <c r="Q514" s="200"/>
      <c r="R514" s="200"/>
      <c r="S514" s="126"/>
      <c r="T514" s="126"/>
      <c r="U514" s="201"/>
      <c r="V514" s="138"/>
      <c r="W514" s="126"/>
      <c r="X514" s="126"/>
      <c r="Y514" s="126"/>
      <c r="Z514" s="126"/>
      <c r="AA514" s="126"/>
      <c r="AB514" s="126"/>
      <c r="AC514" s="126"/>
      <c r="AD514" s="126"/>
      <c r="AE514" s="126"/>
      <c r="AF514" s="126"/>
    </row>
    <row r="515" spans="1:32" ht="31.5">
      <c r="A515" s="28"/>
      <c r="B515" s="150" t="s">
        <v>467</v>
      </c>
      <c r="C515" s="30" t="s">
        <v>603</v>
      </c>
      <c r="D515" s="32" t="s">
        <v>538</v>
      </c>
      <c r="E515" s="32" t="s">
        <v>543</v>
      </c>
      <c r="F515" s="36" t="s">
        <v>541</v>
      </c>
      <c r="G515" s="32" t="s">
        <v>410</v>
      </c>
      <c r="H515" s="32" t="s">
        <v>507</v>
      </c>
      <c r="I515" s="32" t="s">
        <v>466</v>
      </c>
      <c r="J515" s="30" t="s">
        <v>555</v>
      </c>
      <c r="K515" s="112"/>
      <c r="L515" s="120">
        <f>Y515</f>
        <v>0</v>
      </c>
      <c r="M515" s="120"/>
      <c r="N515" s="120"/>
      <c r="O515" s="120"/>
      <c r="P515" s="200"/>
      <c r="Q515" s="200"/>
      <c r="R515" s="200"/>
      <c r="S515" s="126"/>
      <c r="T515" s="126"/>
      <c r="U515" s="201"/>
      <c r="V515" s="138"/>
      <c r="W515" s="126"/>
      <c r="X515" s="126"/>
      <c r="Y515" s="126"/>
      <c r="Z515" s="126"/>
      <c r="AA515" s="126"/>
      <c r="AB515" s="126"/>
      <c r="AC515" s="126"/>
      <c r="AD515" s="126"/>
      <c r="AE515" s="126"/>
      <c r="AF515" s="126"/>
    </row>
    <row r="516" spans="1:32" ht="57.75" customHeight="1">
      <c r="A516" s="218">
        <v>21</v>
      </c>
      <c r="B516" s="219" t="s">
        <v>63</v>
      </c>
      <c r="C516" s="220">
        <v>954</v>
      </c>
      <c r="D516" s="220"/>
      <c r="E516" s="220"/>
      <c r="F516" s="221"/>
      <c r="G516" s="220"/>
      <c r="H516" s="220"/>
      <c r="I516" s="220"/>
      <c r="J516" s="220"/>
      <c r="K516" s="222"/>
      <c r="L516" s="224">
        <f>L518+L522+L533+L537+L543</f>
        <v>26733145.59</v>
      </c>
      <c r="M516" s="120"/>
      <c r="N516" s="120"/>
      <c r="O516" s="120"/>
      <c r="P516" s="200"/>
      <c r="Q516" s="200"/>
      <c r="R516" s="200"/>
      <c r="S516" s="126"/>
      <c r="T516" s="126"/>
      <c r="U516" s="201"/>
      <c r="V516" s="138"/>
      <c r="W516" s="126"/>
      <c r="X516" s="126"/>
      <c r="Y516" s="126"/>
      <c r="Z516" s="126"/>
      <c r="AA516" s="126"/>
      <c r="AB516" s="126"/>
      <c r="AC516" s="126"/>
      <c r="AD516" s="126"/>
      <c r="AE516" s="126"/>
      <c r="AF516" s="126"/>
    </row>
    <row r="517" spans="1:32" ht="15.75">
      <c r="A517" s="42"/>
      <c r="B517" s="40" t="s">
        <v>223</v>
      </c>
      <c r="C517" s="30"/>
      <c r="D517" s="30"/>
      <c r="E517" s="30"/>
      <c r="F517" s="36"/>
      <c r="G517" s="30"/>
      <c r="H517" s="30"/>
      <c r="I517" s="30"/>
      <c r="J517" s="30"/>
      <c r="K517" s="115"/>
      <c r="L517" s="120"/>
      <c r="M517" s="120"/>
      <c r="N517" s="120"/>
      <c r="O517" s="120"/>
      <c r="P517" s="200"/>
      <c r="Q517" s="200"/>
      <c r="R517" s="200"/>
      <c r="S517" s="126"/>
      <c r="T517" s="126"/>
      <c r="U517" s="201"/>
      <c r="V517" s="138"/>
      <c r="W517" s="126"/>
      <c r="X517" s="126"/>
      <c r="Y517" s="126"/>
      <c r="Z517" s="126"/>
      <c r="AA517" s="126"/>
      <c r="AB517" s="126"/>
      <c r="AC517" s="126"/>
      <c r="AD517" s="126"/>
      <c r="AE517" s="126"/>
      <c r="AF517" s="126"/>
    </row>
    <row r="518" spans="1:32" ht="47.25">
      <c r="A518" s="42"/>
      <c r="B518" s="150" t="s">
        <v>452</v>
      </c>
      <c r="C518" s="30" t="s">
        <v>604</v>
      </c>
      <c r="D518" s="32" t="s">
        <v>514</v>
      </c>
      <c r="E518" s="32" t="s">
        <v>507</v>
      </c>
      <c r="F518" s="36" t="s">
        <v>525</v>
      </c>
      <c r="G518" s="32"/>
      <c r="H518" s="32"/>
      <c r="I518" s="32"/>
      <c r="J518" s="30"/>
      <c r="K518" s="115"/>
      <c r="L518" s="120">
        <f>L519</f>
        <v>0</v>
      </c>
      <c r="M518" s="120"/>
      <c r="N518" s="120"/>
      <c r="O518" s="120"/>
      <c r="P518" s="200"/>
      <c r="Q518" s="200"/>
      <c r="R518" s="200"/>
      <c r="S518" s="126"/>
      <c r="T518" s="126"/>
      <c r="U518" s="201"/>
      <c r="V518" s="138"/>
      <c r="W518" s="126"/>
      <c r="X518" s="126"/>
      <c r="Y518" s="126"/>
      <c r="Z518" s="126"/>
      <c r="AA518" s="126"/>
      <c r="AB518" s="126"/>
      <c r="AC518" s="126"/>
      <c r="AD518" s="126"/>
      <c r="AE518" s="126"/>
      <c r="AF518" s="126"/>
    </row>
    <row r="519" spans="1:32" ht="63">
      <c r="A519" s="28"/>
      <c r="B519" s="40" t="s">
        <v>453</v>
      </c>
      <c r="C519" s="30" t="s">
        <v>604</v>
      </c>
      <c r="D519" s="30" t="s">
        <v>514</v>
      </c>
      <c r="E519" s="30" t="s">
        <v>507</v>
      </c>
      <c r="F519" s="36" t="s">
        <v>525</v>
      </c>
      <c r="G519" s="30" t="s">
        <v>412</v>
      </c>
      <c r="H519" s="30"/>
      <c r="I519" s="30"/>
      <c r="J519" s="36"/>
      <c r="K519" s="112"/>
      <c r="L519" s="120">
        <f>L520</f>
        <v>0</v>
      </c>
      <c r="M519" s="120"/>
      <c r="N519" s="120"/>
      <c r="O519" s="120"/>
      <c r="P519" s="200"/>
      <c r="Q519" s="200"/>
      <c r="R519" s="200"/>
      <c r="S519" s="126"/>
      <c r="T519" s="126"/>
      <c r="U519" s="201"/>
      <c r="V519" s="138"/>
      <c r="W519" s="126"/>
      <c r="X519" s="126"/>
      <c r="Y519" s="126"/>
      <c r="Z519" s="126"/>
      <c r="AA519" s="126"/>
      <c r="AB519" s="126"/>
      <c r="AC519" s="126"/>
      <c r="AD519" s="126"/>
      <c r="AE519" s="126"/>
      <c r="AF519" s="126"/>
    </row>
    <row r="520" spans="1:32" ht="47.25">
      <c r="A520" s="28"/>
      <c r="B520" s="40" t="s">
        <v>454</v>
      </c>
      <c r="C520" s="30" t="s">
        <v>604</v>
      </c>
      <c r="D520" s="30" t="s">
        <v>514</v>
      </c>
      <c r="E520" s="30" t="s">
        <v>507</v>
      </c>
      <c r="F520" s="36" t="s">
        <v>525</v>
      </c>
      <c r="G520" s="30" t="s">
        <v>412</v>
      </c>
      <c r="H520" s="30" t="s">
        <v>507</v>
      </c>
      <c r="I520" s="30"/>
      <c r="J520" s="36"/>
      <c r="K520" s="112"/>
      <c r="L520" s="120">
        <f>L521</f>
        <v>0</v>
      </c>
      <c r="M520" s="120"/>
      <c r="N520" s="120"/>
      <c r="O520" s="120"/>
      <c r="P520" s="200"/>
      <c r="Q520" s="200"/>
      <c r="R520" s="200"/>
      <c r="S520" s="126"/>
      <c r="T520" s="126"/>
      <c r="U520" s="201"/>
      <c r="V520" s="138"/>
      <c r="W520" s="126"/>
      <c r="X520" s="126"/>
      <c r="Y520" s="126"/>
      <c r="Z520" s="126"/>
      <c r="AA520" s="126"/>
      <c r="AB520" s="126"/>
      <c r="AC520" s="126"/>
      <c r="AD520" s="126"/>
      <c r="AE520" s="126"/>
      <c r="AF520" s="126"/>
    </row>
    <row r="521" spans="1:32" ht="47.25">
      <c r="A521" s="28"/>
      <c r="B521" s="40" t="s">
        <v>455</v>
      </c>
      <c r="C521" s="30" t="s">
        <v>604</v>
      </c>
      <c r="D521" s="30" t="s">
        <v>514</v>
      </c>
      <c r="E521" s="30" t="s">
        <v>507</v>
      </c>
      <c r="F521" s="36" t="s">
        <v>525</v>
      </c>
      <c r="G521" s="30" t="s">
        <v>412</v>
      </c>
      <c r="H521" s="30" t="s">
        <v>507</v>
      </c>
      <c r="I521" s="30" t="s">
        <v>433</v>
      </c>
      <c r="J521" s="36" t="s">
        <v>555</v>
      </c>
      <c r="K521" s="112"/>
      <c r="L521" s="120">
        <f>Z521</f>
        <v>0</v>
      </c>
      <c r="M521" s="120"/>
      <c r="N521" s="120"/>
      <c r="O521" s="120"/>
      <c r="P521" s="200"/>
      <c r="Q521" s="200"/>
      <c r="R521" s="200"/>
      <c r="S521" s="126"/>
      <c r="T521" s="126"/>
      <c r="U521" s="201"/>
      <c r="V521" s="138"/>
      <c r="W521" s="126"/>
      <c r="X521" s="126"/>
      <c r="Y521" s="126"/>
      <c r="Z521" s="126"/>
      <c r="AA521" s="126"/>
      <c r="AB521" s="126"/>
      <c r="AC521" s="126"/>
      <c r="AD521" s="126"/>
      <c r="AE521" s="126"/>
      <c r="AF521" s="126"/>
    </row>
    <row r="522" spans="1:32" ht="15.75">
      <c r="A522" s="28"/>
      <c r="B522" s="40" t="s">
        <v>56</v>
      </c>
      <c r="C522" s="30" t="s">
        <v>604</v>
      </c>
      <c r="D522" s="30" t="s">
        <v>525</v>
      </c>
      <c r="E522" s="30" t="s">
        <v>541</v>
      </c>
      <c r="F522" s="36"/>
      <c r="G522" s="30"/>
      <c r="H522" s="30"/>
      <c r="I522" s="30" t="s">
        <v>509</v>
      </c>
      <c r="J522" s="36" t="s">
        <v>510</v>
      </c>
      <c r="K522" s="112"/>
      <c r="L522" s="120">
        <f>L523+L527</f>
        <v>23894106.59</v>
      </c>
      <c r="M522" s="120"/>
      <c r="N522" s="120"/>
      <c r="O522" s="120"/>
      <c r="P522" s="200"/>
      <c r="Q522" s="200"/>
      <c r="R522" s="200"/>
      <c r="S522" s="126"/>
      <c r="T522" s="126"/>
      <c r="U522" s="201"/>
      <c r="V522" s="138"/>
      <c r="W522" s="126"/>
      <c r="X522" s="126"/>
      <c r="Y522" s="126"/>
      <c r="Z522" s="126"/>
      <c r="AA522" s="126"/>
      <c r="AB522" s="126"/>
      <c r="AC522" s="126"/>
      <c r="AD522" s="126"/>
      <c r="AE522" s="126"/>
      <c r="AF522" s="126"/>
    </row>
    <row r="523" spans="1:32" ht="47.25">
      <c r="A523" s="28"/>
      <c r="B523" s="40" t="s">
        <v>443</v>
      </c>
      <c r="C523" s="30" t="s">
        <v>604</v>
      </c>
      <c r="D523" s="30" t="s">
        <v>525</v>
      </c>
      <c r="E523" s="30" t="s">
        <v>541</v>
      </c>
      <c r="F523" s="36" t="s">
        <v>541</v>
      </c>
      <c r="G523" s="30"/>
      <c r="H523" s="30"/>
      <c r="I523" s="30"/>
      <c r="J523" s="36"/>
      <c r="K523" s="112"/>
      <c r="L523" s="120">
        <f>L524</f>
        <v>0</v>
      </c>
      <c r="M523" s="120"/>
      <c r="N523" s="120"/>
      <c r="O523" s="120"/>
      <c r="P523" s="200"/>
      <c r="Q523" s="200"/>
      <c r="R523" s="200"/>
      <c r="S523" s="126"/>
      <c r="T523" s="126"/>
      <c r="U523" s="201"/>
      <c r="V523" s="138"/>
      <c r="W523" s="126"/>
      <c r="X523" s="126"/>
      <c r="Y523" s="126"/>
      <c r="Z523" s="126"/>
      <c r="AA523" s="126"/>
      <c r="AB523" s="126"/>
      <c r="AC523" s="126"/>
      <c r="AD523" s="126"/>
      <c r="AE523" s="126"/>
      <c r="AF523" s="126"/>
    </row>
    <row r="524" spans="1:32" ht="47.25">
      <c r="A524" s="28"/>
      <c r="B524" s="40" t="s">
        <v>456</v>
      </c>
      <c r="C524" s="30" t="s">
        <v>604</v>
      </c>
      <c r="D524" s="30" t="s">
        <v>525</v>
      </c>
      <c r="E524" s="30" t="s">
        <v>541</v>
      </c>
      <c r="F524" s="36" t="s">
        <v>541</v>
      </c>
      <c r="G524" s="30" t="s">
        <v>410</v>
      </c>
      <c r="H524" s="30"/>
      <c r="I524" s="30"/>
      <c r="J524" s="36"/>
      <c r="K524" s="112"/>
      <c r="L524" s="120">
        <f>L525</f>
        <v>0</v>
      </c>
      <c r="M524" s="120"/>
      <c r="N524" s="120"/>
      <c r="O524" s="120"/>
      <c r="P524" s="200"/>
      <c r="Q524" s="200"/>
      <c r="R524" s="200"/>
      <c r="S524" s="126"/>
      <c r="T524" s="126"/>
      <c r="U524" s="201"/>
      <c r="V524" s="138"/>
      <c r="W524" s="126"/>
      <c r="X524" s="126"/>
      <c r="Y524" s="126"/>
      <c r="Z524" s="126"/>
      <c r="AA524" s="126"/>
      <c r="AB524" s="126"/>
      <c r="AC524" s="126"/>
      <c r="AD524" s="126"/>
      <c r="AE524" s="126"/>
      <c r="AF524" s="126"/>
    </row>
    <row r="525" spans="1:32" ht="31.5">
      <c r="A525" s="28"/>
      <c r="B525" s="40" t="s">
        <v>457</v>
      </c>
      <c r="C525" s="30" t="s">
        <v>604</v>
      </c>
      <c r="D525" s="30" t="s">
        <v>525</v>
      </c>
      <c r="E525" s="30" t="s">
        <v>541</v>
      </c>
      <c r="F525" s="36" t="s">
        <v>541</v>
      </c>
      <c r="G525" s="30" t="s">
        <v>410</v>
      </c>
      <c r="H525" s="30" t="s">
        <v>507</v>
      </c>
      <c r="I525" s="30"/>
      <c r="J525" s="36"/>
      <c r="K525" s="112"/>
      <c r="L525" s="120">
        <f>L526</f>
        <v>0</v>
      </c>
      <c r="M525" s="120"/>
      <c r="N525" s="120"/>
      <c r="O525" s="120"/>
      <c r="P525" s="200"/>
      <c r="Q525" s="200"/>
      <c r="R525" s="200"/>
      <c r="S525" s="126"/>
      <c r="T525" s="126"/>
      <c r="U525" s="201"/>
      <c r="V525" s="138"/>
      <c r="W525" s="126"/>
      <c r="X525" s="126"/>
      <c r="Y525" s="126"/>
      <c r="Z525" s="126"/>
      <c r="AA525" s="126"/>
      <c r="AB525" s="126"/>
      <c r="AC525" s="126"/>
      <c r="AD525" s="126"/>
      <c r="AE525" s="126"/>
      <c r="AF525" s="126"/>
    </row>
    <row r="526" spans="1:32" ht="47.25">
      <c r="A526" s="28"/>
      <c r="B526" s="40" t="s">
        <v>446</v>
      </c>
      <c r="C526" s="30" t="s">
        <v>604</v>
      </c>
      <c r="D526" s="30" t="s">
        <v>525</v>
      </c>
      <c r="E526" s="30" t="s">
        <v>541</v>
      </c>
      <c r="F526" s="36" t="s">
        <v>541</v>
      </c>
      <c r="G526" s="30" t="s">
        <v>410</v>
      </c>
      <c r="H526" s="30" t="s">
        <v>507</v>
      </c>
      <c r="I526" s="30" t="s">
        <v>432</v>
      </c>
      <c r="J526" s="36" t="s">
        <v>162</v>
      </c>
      <c r="K526" s="112"/>
      <c r="L526" s="120">
        <f>AD526</f>
        <v>0</v>
      </c>
      <c r="M526" s="120"/>
      <c r="N526" s="120"/>
      <c r="O526" s="120"/>
      <c r="P526" s="200"/>
      <c r="Q526" s="200"/>
      <c r="R526" s="200"/>
      <c r="S526" s="126"/>
      <c r="T526" s="126"/>
      <c r="U526" s="201"/>
      <c r="V526" s="138"/>
      <c r="W526" s="126"/>
      <c r="X526" s="126"/>
      <c r="Y526" s="126"/>
      <c r="Z526" s="126"/>
      <c r="AA526" s="126"/>
      <c r="AB526" s="126"/>
      <c r="AC526" s="126"/>
      <c r="AD526" s="126"/>
      <c r="AE526" s="126"/>
      <c r="AF526" s="126"/>
    </row>
    <row r="527" spans="1:32" ht="47.25">
      <c r="A527" s="28"/>
      <c r="B527" s="40" t="s">
        <v>443</v>
      </c>
      <c r="C527" s="30" t="s">
        <v>604</v>
      </c>
      <c r="D527" s="30" t="s">
        <v>525</v>
      </c>
      <c r="E527" s="30" t="s">
        <v>541</v>
      </c>
      <c r="F527" s="36" t="s">
        <v>541</v>
      </c>
      <c r="G527" s="30"/>
      <c r="H527" s="30"/>
      <c r="I527" s="30"/>
      <c r="J527" s="36"/>
      <c r="K527" s="112"/>
      <c r="L527" s="120">
        <f>L528</f>
        <v>23894106.59</v>
      </c>
      <c r="M527" s="120"/>
      <c r="N527" s="120"/>
      <c r="O527" s="120"/>
      <c r="P527" s="200"/>
      <c r="Q527" s="200"/>
      <c r="R527" s="200"/>
      <c r="S527" s="126"/>
      <c r="T527" s="126"/>
      <c r="U527" s="201"/>
      <c r="V527" s="138"/>
      <c r="W527" s="126"/>
      <c r="X527" s="126"/>
      <c r="Y527" s="126"/>
      <c r="Z527" s="126"/>
      <c r="AA527" s="126"/>
      <c r="AB527" s="126"/>
      <c r="AC527" s="126"/>
      <c r="AD527" s="126"/>
      <c r="AE527" s="126"/>
      <c r="AF527" s="126"/>
    </row>
    <row r="528" spans="1:32" ht="47.25">
      <c r="A528" s="28"/>
      <c r="B528" s="40" t="s">
        <v>456</v>
      </c>
      <c r="C528" s="30" t="s">
        <v>604</v>
      </c>
      <c r="D528" s="30" t="s">
        <v>525</v>
      </c>
      <c r="E528" s="30" t="s">
        <v>541</v>
      </c>
      <c r="F528" s="36" t="s">
        <v>541</v>
      </c>
      <c r="G528" s="30" t="s">
        <v>410</v>
      </c>
      <c r="H528" s="30"/>
      <c r="I528" s="30"/>
      <c r="J528" s="36"/>
      <c r="K528" s="112"/>
      <c r="L528" s="120">
        <f>L529</f>
        <v>23894106.59</v>
      </c>
      <c r="M528" s="120"/>
      <c r="N528" s="120"/>
      <c r="O528" s="120"/>
      <c r="P528" s="200"/>
      <c r="Q528" s="200"/>
      <c r="R528" s="200"/>
      <c r="S528" s="126"/>
      <c r="T528" s="126"/>
      <c r="U528" s="201"/>
      <c r="V528" s="138"/>
      <c r="W528" s="126"/>
      <c r="X528" s="126"/>
      <c r="Y528" s="126"/>
      <c r="Z528" s="126"/>
      <c r="AA528" s="126"/>
      <c r="AB528" s="126"/>
      <c r="AC528" s="126"/>
      <c r="AD528" s="126"/>
      <c r="AE528" s="126"/>
      <c r="AF528" s="126"/>
    </row>
    <row r="529" spans="1:32" ht="31.5">
      <c r="A529" s="28"/>
      <c r="B529" s="40" t="s">
        <v>457</v>
      </c>
      <c r="C529" s="30" t="s">
        <v>604</v>
      </c>
      <c r="D529" s="30" t="s">
        <v>525</v>
      </c>
      <c r="E529" s="30" t="s">
        <v>541</v>
      </c>
      <c r="F529" s="36" t="s">
        <v>541</v>
      </c>
      <c r="G529" s="30" t="s">
        <v>410</v>
      </c>
      <c r="H529" s="30" t="s">
        <v>507</v>
      </c>
      <c r="I529" s="30"/>
      <c r="J529" s="36"/>
      <c r="K529" s="112"/>
      <c r="L529" s="120">
        <f>L530+L531+L532</f>
        <v>23894106.59</v>
      </c>
      <c r="M529" s="120"/>
      <c r="N529" s="120"/>
      <c r="O529" s="120"/>
      <c r="P529" s="200"/>
      <c r="Q529" s="200"/>
      <c r="R529" s="200"/>
      <c r="S529" s="126"/>
      <c r="T529" s="126"/>
      <c r="U529" s="201"/>
      <c r="V529" s="138"/>
      <c r="W529" s="126"/>
      <c r="X529" s="126"/>
      <c r="Y529" s="126"/>
      <c r="Z529" s="126"/>
      <c r="AA529" s="126"/>
      <c r="AB529" s="126"/>
      <c r="AC529" s="126"/>
      <c r="AD529" s="126"/>
      <c r="AE529" s="126"/>
      <c r="AF529" s="126"/>
    </row>
    <row r="530" spans="1:32" ht="94.5">
      <c r="A530" s="28"/>
      <c r="B530" s="150" t="s">
        <v>955</v>
      </c>
      <c r="C530" s="30" t="s">
        <v>604</v>
      </c>
      <c r="D530" s="30" t="s">
        <v>525</v>
      </c>
      <c r="E530" s="30" t="s">
        <v>541</v>
      </c>
      <c r="F530" s="36" t="s">
        <v>541</v>
      </c>
      <c r="G530" s="30" t="s">
        <v>410</v>
      </c>
      <c r="H530" s="30" t="s">
        <v>507</v>
      </c>
      <c r="I530" s="30" t="s">
        <v>460</v>
      </c>
      <c r="J530" s="30" t="s">
        <v>162</v>
      </c>
      <c r="K530" s="115"/>
      <c r="L530" s="120">
        <f>V530</f>
        <v>21601546</v>
      </c>
      <c r="M530" s="120"/>
      <c r="N530" s="120"/>
      <c r="O530" s="120"/>
      <c r="P530" s="200"/>
      <c r="Q530" s="200"/>
      <c r="R530" s="200"/>
      <c r="S530" s="126"/>
      <c r="T530" s="126"/>
      <c r="U530" s="201"/>
      <c r="V530" s="138">
        <v>21601546</v>
      </c>
      <c r="W530" s="126"/>
      <c r="X530" s="126"/>
      <c r="Y530" s="126"/>
      <c r="Z530" s="126"/>
      <c r="AA530" s="126"/>
      <c r="AB530" s="126"/>
      <c r="AC530" s="126"/>
      <c r="AD530" s="126"/>
      <c r="AE530" s="126"/>
      <c r="AF530" s="126"/>
    </row>
    <row r="531" spans="1:32" ht="63">
      <c r="A531" s="28"/>
      <c r="B531" s="150" t="s">
        <v>458</v>
      </c>
      <c r="C531" s="30" t="s">
        <v>604</v>
      </c>
      <c r="D531" s="30" t="s">
        <v>525</v>
      </c>
      <c r="E531" s="30" t="s">
        <v>541</v>
      </c>
      <c r="F531" s="36" t="s">
        <v>541</v>
      </c>
      <c r="G531" s="30" t="s">
        <v>410</v>
      </c>
      <c r="H531" s="30" t="s">
        <v>507</v>
      </c>
      <c r="I531" s="30" t="s">
        <v>460</v>
      </c>
      <c r="J531" s="30" t="s">
        <v>555</v>
      </c>
      <c r="K531" s="115"/>
      <c r="L531" s="120">
        <f>Q531+V531</f>
        <v>2195976</v>
      </c>
      <c r="M531" s="120"/>
      <c r="N531" s="120"/>
      <c r="O531" s="120"/>
      <c r="P531" s="200"/>
      <c r="Q531" s="200">
        <v>1781700</v>
      </c>
      <c r="R531" s="200"/>
      <c r="S531" s="126"/>
      <c r="T531" s="126"/>
      <c r="U531" s="201"/>
      <c r="V531" s="138">
        <v>414276</v>
      </c>
      <c r="W531" s="126"/>
      <c r="X531" s="126"/>
      <c r="Y531" s="126"/>
      <c r="Z531" s="126"/>
      <c r="AA531" s="126"/>
      <c r="AB531" s="126"/>
      <c r="AC531" s="126"/>
      <c r="AD531" s="126"/>
      <c r="AE531" s="126"/>
      <c r="AF531" s="126"/>
    </row>
    <row r="532" spans="1:32" ht="63">
      <c r="A532" s="28"/>
      <c r="B532" s="40" t="s">
        <v>459</v>
      </c>
      <c r="C532" s="30" t="s">
        <v>604</v>
      </c>
      <c r="D532" s="30" t="s">
        <v>525</v>
      </c>
      <c r="E532" s="30" t="s">
        <v>541</v>
      </c>
      <c r="F532" s="36" t="s">
        <v>541</v>
      </c>
      <c r="G532" s="30" t="s">
        <v>410</v>
      </c>
      <c r="H532" s="30" t="s">
        <v>507</v>
      </c>
      <c r="I532" s="30" t="s">
        <v>460</v>
      </c>
      <c r="J532" s="30" t="s">
        <v>448</v>
      </c>
      <c r="K532" s="115"/>
      <c r="L532" s="120">
        <f>P532</f>
        <v>96584.59</v>
      </c>
      <c r="M532" s="120"/>
      <c r="N532" s="120"/>
      <c r="O532" s="120"/>
      <c r="P532" s="200">
        <v>96584.59</v>
      </c>
      <c r="Q532" s="200"/>
      <c r="R532" s="200"/>
      <c r="S532" s="126"/>
      <c r="T532" s="126"/>
      <c r="U532" s="201"/>
      <c r="V532" s="138"/>
      <c r="W532" s="126"/>
      <c r="X532" s="126"/>
      <c r="Y532" s="126"/>
      <c r="Z532" s="126"/>
      <c r="AA532" s="126"/>
      <c r="AB532" s="126"/>
      <c r="AC532" s="126"/>
      <c r="AD532" s="126"/>
      <c r="AE532" s="126"/>
      <c r="AF532" s="126"/>
    </row>
    <row r="533" spans="1:32" ht="47.25">
      <c r="A533" s="28"/>
      <c r="B533" s="40" t="s">
        <v>443</v>
      </c>
      <c r="C533" s="30" t="s">
        <v>604</v>
      </c>
      <c r="D533" s="30" t="s">
        <v>525</v>
      </c>
      <c r="E533" s="30" t="s">
        <v>523</v>
      </c>
      <c r="F533" s="36" t="s">
        <v>523</v>
      </c>
      <c r="G533" s="30"/>
      <c r="H533" s="30"/>
      <c r="I533" s="30"/>
      <c r="J533" s="30"/>
      <c r="K533" s="116"/>
      <c r="L533" s="120">
        <f>L534</f>
        <v>0</v>
      </c>
      <c r="M533" s="120"/>
      <c r="N533" s="120"/>
      <c r="O533" s="120"/>
      <c r="P533" s="200"/>
      <c r="Q533" s="200"/>
      <c r="R533" s="200"/>
      <c r="S533" s="126"/>
      <c r="T533" s="126"/>
      <c r="U533" s="201"/>
      <c r="V533" s="138"/>
      <c r="W533" s="126"/>
      <c r="X533" s="126"/>
      <c r="Y533" s="126"/>
      <c r="Z533" s="126"/>
      <c r="AA533" s="126"/>
      <c r="AB533" s="126"/>
      <c r="AC533" s="126"/>
      <c r="AD533" s="126"/>
      <c r="AE533" s="126"/>
      <c r="AF533" s="126"/>
    </row>
    <row r="534" spans="1:32" ht="47.25">
      <c r="A534" s="28"/>
      <c r="B534" s="40" t="s">
        <v>456</v>
      </c>
      <c r="C534" s="30" t="s">
        <v>604</v>
      </c>
      <c r="D534" s="30" t="s">
        <v>525</v>
      </c>
      <c r="E534" s="30" t="s">
        <v>523</v>
      </c>
      <c r="F534" s="36" t="s">
        <v>523</v>
      </c>
      <c r="G534" s="30" t="s">
        <v>415</v>
      </c>
      <c r="H534" s="30"/>
      <c r="I534" s="30"/>
      <c r="J534" s="30"/>
      <c r="K534" s="115"/>
      <c r="L534" s="120">
        <f>L535</f>
        <v>0</v>
      </c>
      <c r="M534" s="120"/>
      <c r="N534" s="120"/>
      <c r="O534" s="120"/>
      <c r="P534" s="200"/>
      <c r="Q534" s="200"/>
      <c r="R534" s="200"/>
      <c r="S534" s="126"/>
      <c r="T534" s="126"/>
      <c r="U534" s="201"/>
      <c r="V534" s="138"/>
      <c r="W534" s="126"/>
      <c r="X534" s="126"/>
      <c r="Y534" s="126"/>
      <c r="Z534" s="126"/>
      <c r="AA534" s="126"/>
      <c r="AB534" s="126"/>
      <c r="AC534" s="126"/>
      <c r="AD534" s="126"/>
      <c r="AE534" s="126"/>
      <c r="AF534" s="126"/>
    </row>
    <row r="535" spans="1:32" ht="31.5">
      <c r="A535" s="28"/>
      <c r="B535" s="40" t="s">
        <v>457</v>
      </c>
      <c r="C535" s="30" t="s">
        <v>604</v>
      </c>
      <c r="D535" s="30" t="s">
        <v>525</v>
      </c>
      <c r="E535" s="30" t="s">
        <v>523</v>
      </c>
      <c r="F535" s="36" t="s">
        <v>523</v>
      </c>
      <c r="G535" s="30" t="s">
        <v>415</v>
      </c>
      <c r="H535" s="30" t="s">
        <v>541</v>
      </c>
      <c r="I535" s="30"/>
      <c r="J535" s="30"/>
      <c r="K535" s="115"/>
      <c r="L535" s="120">
        <f>L536</f>
        <v>0</v>
      </c>
      <c r="M535" s="120"/>
      <c r="N535" s="120"/>
      <c r="O535" s="120"/>
      <c r="P535" s="200"/>
      <c r="Q535" s="200"/>
      <c r="R535" s="200"/>
      <c r="S535" s="126"/>
      <c r="T535" s="126"/>
      <c r="U535" s="201"/>
      <c r="V535" s="138"/>
      <c r="W535" s="126"/>
      <c r="X535" s="126"/>
      <c r="Y535" s="126"/>
      <c r="Z535" s="126"/>
      <c r="AA535" s="126"/>
      <c r="AB535" s="126"/>
      <c r="AC535" s="126"/>
      <c r="AD535" s="126"/>
      <c r="AE535" s="126"/>
      <c r="AF535" s="126"/>
    </row>
    <row r="536" spans="1:32" ht="15.75">
      <c r="A536" s="28"/>
      <c r="B536" s="40" t="s">
        <v>461</v>
      </c>
      <c r="C536" s="30" t="s">
        <v>604</v>
      </c>
      <c r="D536" s="30" t="s">
        <v>525</v>
      </c>
      <c r="E536" s="30" t="s">
        <v>523</v>
      </c>
      <c r="F536" s="36" t="s">
        <v>523</v>
      </c>
      <c r="G536" s="30" t="s">
        <v>415</v>
      </c>
      <c r="H536" s="30" t="s">
        <v>541</v>
      </c>
      <c r="I536" s="30" t="s">
        <v>462</v>
      </c>
      <c r="J536" s="30" t="s">
        <v>555</v>
      </c>
      <c r="K536" s="115"/>
      <c r="L536" s="120">
        <f>AA536</f>
        <v>0</v>
      </c>
      <c r="M536" s="120"/>
      <c r="N536" s="120"/>
      <c r="O536" s="120"/>
      <c r="P536" s="200"/>
      <c r="Q536" s="200"/>
      <c r="R536" s="200"/>
      <c r="S536" s="126"/>
      <c r="T536" s="126"/>
      <c r="U536" s="201"/>
      <c r="V536" s="138"/>
      <c r="W536" s="126"/>
      <c r="X536" s="126"/>
      <c r="Y536" s="126"/>
      <c r="Z536" s="126"/>
      <c r="AA536" s="126"/>
      <c r="AB536" s="126"/>
      <c r="AC536" s="126"/>
      <c r="AD536" s="126"/>
      <c r="AE536" s="126"/>
      <c r="AF536" s="126"/>
    </row>
    <row r="537" spans="1:32" ht="47.25">
      <c r="A537" s="28"/>
      <c r="B537" s="40" t="s">
        <v>443</v>
      </c>
      <c r="C537" s="30" t="s">
        <v>604</v>
      </c>
      <c r="D537" s="30" t="s">
        <v>538</v>
      </c>
      <c r="E537" s="30" t="s">
        <v>514</v>
      </c>
      <c r="F537" s="36" t="s">
        <v>523</v>
      </c>
      <c r="G537" s="30"/>
      <c r="H537" s="30"/>
      <c r="I537" s="30"/>
      <c r="J537" s="36"/>
      <c r="K537" s="116"/>
      <c r="L537" s="120">
        <f>L538</f>
        <v>2755039</v>
      </c>
      <c r="M537" s="120"/>
      <c r="N537" s="120"/>
      <c r="O537" s="120"/>
      <c r="P537" s="200"/>
      <c r="Q537" s="200"/>
      <c r="R537" s="200"/>
      <c r="S537" s="126"/>
      <c r="T537" s="126"/>
      <c r="U537" s="201"/>
      <c r="V537" s="138"/>
      <c r="W537" s="126"/>
      <c r="X537" s="126"/>
      <c r="Y537" s="126"/>
      <c r="Z537" s="126"/>
      <c r="AA537" s="126"/>
      <c r="AB537" s="126"/>
      <c r="AC537" s="126"/>
      <c r="AD537" s="126"/>
      <c r="AE537" s="126"/>
      <c r="AF537" s="126"/>
    </row>
    <row r="538" spans="1:32" ht="47.25">
      <c r="A538" s="28"/>
      <c r="B538" s="37" t="s">
        <v>456</v>
      </c>
      <c r="C538" s="30" t="s">
        <v>604</v>
      </c>
      <c r="D538" s="30" t="s">
        <v>538</v>
      </c>
      <c r="E538" s="30" t="s">
        <v>514</v>
      </c>
      <c r="F538" s="36" t="s">
        <v>523</v>
      </c>
      <c r="G538" s="30" t="s">
        <v>410</v>
      </c>
      <c r="H538" s="30"/>
      <c r="I538" s="30"/>
      <c r="J538" s="32"/>
      <c r="K538" s="115"/>
      <c r="L538" s="120">
        <f>L539</f>
        <v>2755039</v>
      </c>
      <c r="M538" s="120"/>
      <c r="N538" s="120"/>
      <c r="O538" s="120"/>
      <c r="P538" s="200"/>
      <c r="Q538" s="200"/>
      <c r="R538" s="200"/>
      <c r="S538" s="126"/>
      <c r="T538" s="126"/>
      <c r="U538" s="201"/>
      <c r="V538" s="138"/>
      <c r="W538" s="126"/>
      <c r="X538" s="126"/>
      <c r="Y538" s="126"/>
      <c r="Z538" s="126"/>
      <c r="AA538" s="126"/>
      <c r="AB538" s="126"/>
      <c r="AC538" s="126"/>
      <c r="AD538" s="126"/>
      <c r="AE538" s="126"/>
      <c r="AF538" s="126"/>
    </row>
    <row r="539" spans="1:32" ht="31.5">
      <c r="A539" s="28"/>
      <c r="B539" s="33" t="s">
        <v>457</v>
      </c>
      <c r="C539" s="30" t="s">
        <v>604</v>
      </c>
      <c r="D539" s="30" t="s">
        <v>538</v>
      </c>
      <c r="E539" s="30" t="s">
        <v>514</v>
      </c>
      <c r="F539" s="36" t="s">
        <v>523</v>
      </c>
      <c r="G539" s="30" t="s">
        <v>410</v>
      </c>
      <c r="H539" s="30" t="s">
        <v>508</v>
      </c>
      <c r="I539" s="30"/>
      <c r="J539" s="32"/>
      <c r="K539" s="115"/>
      <c r="L539" s="120">
        <f>L540+L541</f>
        <v>2755039</v>
      </c>
      <c r="M539" s="120"/>
      <c r="N539" s="120"/>
      <c r="O539" s="120"/>
      <c r="P539" s="200"/>
      <c r="Q539" s="200"/>
      <c r="R539" s="200"/>
      <c r="S539" s="126"/>
      <c r="T539" s="126"/>
      <c r="U539" s="201"/>
      <c r="V539" s="138"/>
      <c r="W539" s="126"/>
      <c r="X539" s="126"/>
      <c r="Y539" s="126"/>
      <c r="Z539" s="126"/>
      <c r="AA539" s="126"/>
      <c r="AB539" s="126"/>
      <c r="AC539" s="126"/>
      <c r="AD539" s="126"/>
      <c r="AE539" s="126"/>
      <c r="AF539" s="126"/>
    </row>
    <row r="540" spans="1:32" ht="15.75">
      <c r="A540" s="28"/>
      <c r="B540" s="40" t="s">
        <v>468</v>
      </c>
      <c r="C540" s="30" t="s">
        <v>604</v>
      </c>
      <c r="D540" s="36" t="s">
        <v>538</v>
      </c>
      <c r="E540" s="36" t="s">
        <v>514</v>
      </c>
      <c r="F540" s="36" t="s">
        <v>523</v>
      </c>
      <c r="G540" s="36" t="s">
        <v>410</v>
      </c>
      <c r="H540" s="36" t="s">
        <v>508</v>
      </c>
      <c r="I540" s="36" t="s">
        <v>411</v>
      </c>
      <c r="J540" s="36" t="s">
        <v>535</v>
      </c>
      <c r="K540" s="115"/>
      <c r="L540" s="120">
        <f>W540</f>
        <v>2538100</v>
      </c>
      <c r="M540" s="120"/>
      <c r="N540" s="120"/>
      <c r="O540" s="120"/>
      <c r="P540" s="200"/>
      <c r="Q540" s="200"/>
      <c r="R540" s="200"/>
      <c r="S540" s="126"/>
      <c r="T540" s="126"/>
      <c r="U540" s="201"/>
      <c r="V540" s="138"/>
      <c r="W540" s="126">
        <v>2538100</v>
      </c>
      <c r="X540" s="126"/>
      <c r="Y540" s="126"/>
      <c r="Z540" s="126"/>
      <c r="AA540" s="126"/>
      <c r="AB540" s="126"/>
      <c r="AC540" s="126"/>
      <c r="AD540" s="126"/>
      <c r="AE540" s="126"/>
      <c r="AF540" s="126"/>
    </row>
    <row r="541" spans="1:32" ht="15.75">
      <c r="A541" s="28"/>
      <c r="B541" s="40" t="s">
        <v>469</v>
      </c>
      <c r="C541" s="30" t="s">
        <v>604</v>
      </c>
      <c r="D541" s="30" t="s">
        <v>538</v>
      </c>
      <c r="E541" s="30" t="s">
        <v>514</v>
      </c>
      <c r="F541" s="36" t="s">
        <v>523</v>
      </c>
      <c r="G541" s="30" t="s">
        <v>410</v>
      </c>
      <c r="H541" s="30" t="s">
        <v>508</v>
      </c>
      <c r="I541" s="30" t="s">
        <v>411</v>
      </c>
      <c r="J541" s="30">
        <v>200</v>
      </c>
      <c r="K541" s="115"/>
      <c r="L541" s="120">
        <f>W541</f>
        <v>216939</v>
      </c>
      <c r="M541" s="120"/>
      <c r="N541" s="120"/>
      <c r="O541" s="120"/>
      <c r="P541" s="200"/>
      <c r="Q541" s="200"/>
      <c r="R541" s="200"/>
      <c r="S541" s="126"/>
      <c r="T541" s="126"/>
      <c r="U541" s="201"/>
      <c r="V541" s="138"/>
      <c r="W541" s="126">
        <v>216939</v>
      </c>
      <c r="X541" s="126"/>
      <c r="Y541" s="126"/>
      <c r="Z541" s="126"/>
      <c r="AA541" s="126"/>
      <c r="AB541" s="126"/>
      <c r="AC541" s="126"/>
      <c r="AD541" s="126"/>
      <c r="AE541" s="126"/>
      <c r="AF541" s="126"/>
    </row>
    <row r="542" spans="1:32" ht="15.75">
      <c r="A542" s="28"/>
      <c r="B542" s="40" t="s">
        <v>287</v>
      </c>
      <c r="C542" s="30" t="s">
        <v>604</v>
      </c>
      <c r="D542" s="30"/>
      <c r="E542" s="30"/>
      <c r="F542" s="36"/>
      <c r="G542" s="30"/>
      <c r="H542" s="30"/>
      <c r="I542" s="30"/>
      <c r="J542" s="30"/>
      <c r="K542" s="115"/>
      <c r="L542" s="120"/>
      <c r="M542" s="120"/>
      <c r="N542" s="120"/>
      <c r="O542" s="120"/>
      <c r="P542" s="200"/>
      <c r="Q542" s="200"/>
      <c r="R542" s="200"/>
      <c r="S542" s="126"/>
      <c r="T542" s="126"/>
      <c r="U542" s="201"/>
      <c r="V542" s="138"/>
      <c r="W542" s="126"/>
      <c r="X542" s="126"/>
      <c r="Y542" s="126"/>
      <c r="Z542" s="126"/>
      <c r="AA542" s="126"/>
      <c r="AB542" s="126"/>
      <c r="AC542" s="126"/>
      <c r="AD542" s="126"/>
      <c r="AE542" s="126"/>
      <c r="AF542" s="126"/>
    </row>
    <row r="543" spans="1:32" ht="47.25">
      <c r="A543" s="28"/>
      <c r="B543" s="40" t="s">
        <v>463</v>
      </c>
      <c r="C543" s="30" t="s">
        <v>604</v>
      </c>
      <c r="D543" s="30" t="s">
        <v>538</v>
      </c>
      <c r="E543" s="30" t="s">
        <v>543</v>
      </c>
      <c r="F543" s="36" t="s">
        <v>541</v>
      </c>
      <c r="G543" s="30"/>
      <c r="H543" s="30"/>
      <c r="I543" s="30"/>
      <c r="J543" s="36"/>
      <c r="K543" s="115"/>
      <c r="L543" s="120">
        <f>L544</f>
        <v>84000</v>
      </c>
      <c r="M543" s="120"/>
      <c r="N543" s="120"/>
      <c r="O543" s="120"/>
      <c r="P543" s="200"/>
      <c r="Q543" s="200"/>
      <c r="R543" s="200"/>
      <c r="S543" s="126"/>
      <c r="T543" s="126"/>
      <c r="U543" s="201"/>
      <c r="V543" s="138"/>
      <c r="W543" s="126"/>
      <c r="X543" s="126"/>
      <c r="Y543" s="126"/>
      <c r="Z543" s="126"/>
      <c r="AA543" s="126"/>
      <c r="AB543" s="126"/>
      <c r="AC543" s="126"/>
      <c r="AD543" s="126"/>
      <c r="AE543" s="126"/>
      <c r="AF543" s="126"/>
    </row>
    <row r="544" spans="1:32" ht="47.25">
      <c r="A544" s="28"/>
      <c r="B544" s="150" t="s">
        <v>464</v>
      </c>
      <c r="C544" s="30" t="s">
        <v>604</v>
      </c>
      <c r="D544" s="30" t="s">
        <v>538</v>
      </c>
      <c r="E544" s="30" t="s">
        <v>543</v>
      </c>
      <c r="F544" s="36" t="s">
        <v>541</v>
      </c>
      <c r="G544" s="30" t="s">
        <v>410</v>
      </c>
      <c r="H544" s="30"/>
      <c r="I544" s="30"/>
      <c r="J544" s="30"/>
      <c r="K544" s="115"/>
      <c r="L544" s="120">
        <f>L545</f>
        <v>84000</v>
      </c>
      <c r="M544" s="120"/>
      <c r="N544" s="120"/>
      <c r="O544" s="120"/>
      <c r="P544" s="200"/>
      <c r="Q544" s="200"/>
      <c r="R544" s="200"/>
      <c r="S544" s="126"/>
      <c r="T544" s="126"/>
      <c r="U544" s="201"/>
      <c r="V544" s="138"/>
      <c r="W544" s="126"/>
      <c r="X544" s="126"/>
      <c r="Y544" s="126"/>
      <c r="Z544" s="126"/>
      <c r="AA544" s="126"/>
      <c r="AB544" s="126"/>
      <c r="AC544" s="126"/>
      <c r="AD544" s="126"/>
      <c r="AE544" s="126"/>
      <c r="AF544" s="126"/>
    </row>
    <row r="545" spans="1:32" ht="31.5">
      <c r="A545" s="28"/>
      <c r="B545" s="40" t="s">
        <v>465</v>
      </c>
      <c r="C545" s="30" t="s">
        <v>604</v>
      </c>
      <c r="D545" s="30" t="s">
        <v>538</v>
      </c>
      <c r="E545" s="30" t="s">
        <v>543</v>
      </c>
      <c r="F545" s="36" t="s">
        <v>541</v>
      </c>
      <c r="G545" s="30" t="s">
        <v>410</v>
      </c>
      <c r="H545" s="30" t="s">
        <v>507</v>
      </c>
      <c r="I545" s="30"/>
      <c r="J545" s="30"/>
      <c r="K545" s="115"/>
      <c r="L545" s="120">
        <f>L546</f>
        <v>84000</v>
      </c>
      <c r="M545" s="120"/>
      <c r="N545" s="120"/>
      <c r="O545" s="120"/>
      <c r="P545" s="200"/>
      <c r="Q545" s="200"/>
      <c r="R545" s="200"/>
      <c r="S545" s="126"/>
      <c r="T545" s="126"/>
      <c r="U545" s="201"/>
      <c r="V545" s="138"/>
      <c r="W545" s="126"/>
      <c r="X545" s="126"/>
      <c r="Y545" s="126"/>
      <c r="Z545" s="126"/>
      <c r="AA545" s="126"/>
      <c r="AB545" s="126"/>
      <c r="AC545" s="126"/>
      <c r="AD545" s="126"/>
      <c r="AE545" s="126"/>
      <c r="AF545" s="126"/>
    </row>
    <row r="546" spans="1:32" ht="31.5">
      <c r="A546" s="28"/>
      <c r="B546" s="40" t="s">
        <v>467</v>
      </c>
      <c r="C546" s="30" t="s">
        <v>604</v>
      </c>
      <c r="D546" s="30" t="s">
        <v>538</v>
      </c>
      <c r="E546" s="30" t="s">
        <v>543</v>
      </c>
      <c r="F546" s="36" t="s">
        <v>541</v>
      </c>
      <c r="G546" s="30" t="s">
        <v>410</v>
      </c>
      <c r="H546" s="30" t="s">
        <v>507</v>
      </c>
      <c r="I546" s="30" t="s">
        <v>466</v>
      </c>
      <c r="J546" s="30" t="s">
        <v>555</v>
      </c>
      <c r="K546" s="112"/>
      <c r="L546" s="120">
        <f>Y546</f>
        <v>84000</v>
      </c>
      <c r="M546" s="120"/>
      <c r="N546" s="120"/>
      <c r="O546" s="120"/>
      <c r="P546" s="200"/>
      <c r="Q546" s="200"/>
      <c r="R546" s="200"/>
      <c r="S546" s="126"/>
      <c r="T546" s="126"/>
      <c r="U546" s="201"/>
      <c r="V546" s="138"/>
      <c r="W546" s="126"/>
      <c r="X546" s="126"/>
      <c r="Y546" s="126">
        <v>84000</v>
      </c>
      <c r="Z546" s="126"/>
      <c r="AA546" s="126"/>
      <c r="AB546" s="126"/>
      <c r="AC546" s="126"/>
      <c r="AD546" s="126"/>
      <c r="AE546" s="126"/>
      <c r="AF546" s="126"/>
    </row>
    <row r="547" spans="1:32" ht="52.5" customHeight="1">
      <c r="A547" s="218">
        <v>22</v>
      </c>
      <c r="B547" s="219" t="s">
        <v>64</v>
      </c>
      <c r="C547" s="220">
        <v>955</v>
      </c>
      <c r="D547" s="220"/>
      <c r="E547" s="220"/>
      <c r="F547" s="221"/>
      <c r="G547" s="220"/>
      <c r="H547" s="220"/>
      <c r="I547" s="220"/>
      <c r="J547" s="220"/>
      <c r="K547" s="222"/>
      <c r="L547" s="224">
        <f>L549+L553+L564+L568+L574</f>
        <v>4765445.7300000004</v>
      </c>
      <c r="M547" s="120"/>
      <c r="N547" s="120"/>
      <c r="O547" s="120"/>
      <c r="P547" s="200"/>
      <c r="Q547" s="200"/>
      <c r="R547" s="200"/>
      <c r="S547" s="126"/>
      <c r="T547" s="126"/>
      <c r="U547" s="201"/>
      <c r="V547" s="138"/>
      <c r="W547" s="126"/>
      <c r="X547" s="126"/>
      <c r="Y547" s="126"/>
      <c r="Z547" s="126"/>
      <c r="AA547" s="126"/>
      <c r="AB547" s="126"/>
      <c r="AC547" s="126"/>
      <c r="AD547" s="126"/>
      <c r="AE547" s="126"/>
      <c r="AF547" s="126"/>
    </row>
    <row r="548" spans="1:32" ht="15.75">
      <c r="A548" s="28"/>
      <c r="B548" s="40" t="s">
        <v>223</v>
      </c>
      <c r="C548" s="30"/>
      <c r="D548" s="30"/>
      <c r="E548" s="30"/>
      <c r="F548" s="36"/>
      <c r="G548" s="30"/>
      <c r="H548" s="30"/>
      <c r="I548" s="30"/>
      <c r="J548" s="30"/>
      <c r="K548" s="112"/>
      <c r="L548" s="120"/>
      <c r="M548" s="120"/>
      <c r="N548" s="120"/>
      <c r="O548" s="120"/>
      <c r="P548" s="200"/>
      <c r="Q548" s="200"/>
      <c r="R548" s="200"/>
      <c r="S548" s="126"/>
      <c r="T548" s="126"/>
      <c r="U548" s="201"/>
      <c r="V548" s="138"/>
      <c r="W548" s="126"/>
      <c r="X548" s="126"/>
      <c r="Y548" s="126"/>
      <c r="Z548" s="126"/>
      <c r="AA548" s="126"/>
      <c r="AB548" s="126"/>
      <c r="AC548" s="126"/>
      <c r="AD548" s="126"/>
      <c r="AE548" s="126"/>
      <c r="AF548" s="126"/>
    </row>
    <row r="549" spans="1:32" ht="47.25">
      <c r="A549" s="28"/>
      <c r="B549" s="40" t="s">
        <v>452</v>
      </c>
      <c r="C549" s="30" t="s">
        <v>605</v>
      </c>
      <c r="D549" s="30" t="s">
        <v>514</v>
      </c>
      <c r="E549" s="30" t="s">
        <v>507</v>
      </c>
      <c r="F549" s="36" t="s">
        <v>525</v>
      </c>
      <c r="G549" s="30"/>
      <c r="H549" s="30"/>
      <c r="I549" s="30"/>
      <c r="J549" s="30"/>
      <c r="K549" s="112"/>
      <c r="L549" s="120">
        <f>L550</f>
        <v>0</v>
      </c>
      <c r="M549" s="120"/>
      <c r="N549" s="120"/>
      <c r="O549" s="120"/>
      <c r="P549" s="200"/>
      <c r="Q549" s="200"/>
      <c r="R549" s="200"/>
      <c r="S549" s="126"/>
      <c r="T549" s="126"/>
      <c r="U549" s="201"/>
      <c r="V549" s="138"/>
      <c r="W549" s="126"/>
      <c r="X549" s="126"/>
      <c r="Y549" s="126"/>
      <c r="Z549" s="126"/>
      <c r="AA549" s="126"/>
      <c r="AB549" s="126"/>
      <c r="AC549" s="126"/>
      <c r="AD549" s="126"/>
      <c r="AE549" s="126"/>
      <c r="AF549" s="126"/>
    </row>
    <row r="550" spans="1:32" ht="63">
      <c r="A550" s="28"/>
      <c r="B550" s="40" t="s">
        <v>453</v>
      </c>
      <c r="C550" s="30" t="s">
        <v>605</v>
      </c>
      <c r="D550" s="30" t="s">
        <v>514</v>
      </c>
      <c r="E550" s="30" t="s">
        <v>507</v>
      </c>
      <c r="F550" s="36" t="s">
        <v>525</v>
      </c>
      <c r="G550" s="30" t="s">
        <v>412</v>
      </c>
      <c r="H550" s="30"/>
      <c r="I550" s="30"/>
      <c r="J550" s="30"/>
      <c r="K550" s="112"/>
      <c r="L550" s="120">
        <f>L551</f>
        <v>0</v>
      </c>
      <c r="M550" s="120"/>
      <c r="N550" s="120"/>
      <c r="O550" s="120"/>
      <c r="P550" s="200"/>
      <c r="Q550" s="200"/>
      <c r="R550" s="200"/>
      <c r="S550" s="126"/>
      <c r="T550" s="126"/>
      <c r="U550" s="201"/>
      <c r="V550" s="138"/>
      <c r="W550" s="126"/>
      <c r="X550" s="126"/>
      <c r="Y550" s="126"/>
      <c r="Z550" s="126"/>
      <c r="AA550" s="126"/>
      <c r="AB550" s="126"/>
      <c r="AC550" s="126"/>
      <c r="AD550" s="126"/>
      <c r="AE550" s="126"/>
      <c r="AF550" s="126"/>
    </row>
    <row r="551" spans="1:32" ht="47.25">
      <c r="A551" s="28"/>
      <c r="B551" s="40" t="s">
        <v>454</v>
      </c>
      <c r="C551" s="30" t="s">
        <v>605</v>
      </c>
      <c r="D551" s="30" t="s">
        <v>514</v>
      </c>
      <c r="E551" s="30" t="s">
        <v>507</v>
      </c>
      <c r="F551" s="36" t="s">
        <v>525</v>
      </c>
      <c r="G551" s="30" t="s">
        <v>412</v>
      </c>
      <c r="H551" s="30" t="s">
        <v>507</v>
      </c>
      <c r="I551" s="30"/>
      <c r="J551" s="30"/>
      <c r="K551" s="112"/>
      <c r="L551" s="120">
        <f>L552</f>
        <v>0</v>
      </c>
      <c r="M551" s="120"/>
      <c r="N551" s="120"/>
      <c r="O551" s="120"/>
      <c r="P551" s="200"/>
      <c r="Q551" s="200"/>
      <c r="R551" s="200"/>
      <c r="S551" s="126"/>
      <c r="T551" s="126"/>
      <c r="U551" s="201"/>
      <c r="V551" s="138"/>
      <c r="W551" s="126"/>
      <c r="X551" s="126"/>
      <c r="Y551" s="126"/>
      <c r="Z551" s="126"/>
      <c r="AA551" s="126"/>
      <c r="AB551" s="126"/>
      <c r="AC551" s="126"/>
      <c r="AD551" s="126"/>
      <c r="AE551" s="126"/>
      <c r="AF551" s="126"/>
    </row>
    <row r="552" spans="1:32" ht="47.25">
      <c r="A552" s="28"/>
      <c r="B552" s="40" t="s">
        <v>455</v>
      </c>
      <c r="C552" s="30" t="s">
        <v>605</v>
      </c>
      <c r="D552" s="30" t="s">
        <v>514</v>
      </c>
      <c r="E552" s="30" t="s">
        <v>507</v>
      </c>
      <c r="F552" s="36" t="s">
        <v>525</v>
      </c>
      <c r="G552" s="30" t="s">
        <v>412</v>
      </c>
      <c r="H552" s="30" t="s">
        <v>507</v>
      </c>
      <c r="I552" s="30" t="s">
        <v>433</v>
      </c>
      <c r="J552" s="30" t="s">
        <v>555</v>
      </c>
      <c r="K552" s="112"/>
      <c r="L552" s="120">
        <f>Z552</f>
        <v>0</v>
      </c>
      <c r="M552" s="120"/>
      <c r="N552" s="120"/>
      <c r="O552" s="120"/>
      <c r="P552" s="200"/>
      <c r="Q552" s="200"/>
      <c r="R552" s="200"/>
      <c r="S552" s="126"/>
      <c r="T552" s="126"/>
      <c r="U552" s="201"/>
      <c r="V552" s="138"/>
      <c r="W552" s="126"/>
      <c r="X552" s="126"/>
      <c r="Y552" s="126"/>
      <c r="Z552" s="126"/>
      <c r="AA552" s="126"/>
      <c r="AB552" s="126"/>
      <c r="AC552" s="126"/>
      <c r="AD552" s="126"/>
      <c r="AE552" s="126"/>
      <c r="AF552" s="126"/>
    </row>
    <row r="553" spans="1:32" ht="15.75">
      <c r="A553" s="28"/>
      <c r="B553" s="150" t="s">
        <v>56</v>
      </c>
      <c r="C553" s="30" t="s">
        <v>605</v>
      </c>
      <c r="D553" s="32" t="s">
        <v>525</v>
      </c>
      <c r="E553" s="32" t="s">
        <v>541</v>
      </c>
      <c r="F553" s="36"/>
      <c r="G553" s="32"/>
      <c r="H553" s="32"/>
      <c r="I553" s="32" t="s">
        <v>509</v>
      </c>
      <c r="J553" s="30" t="s">
        <v>510</v>
      </c>
      <c r="K553" s="112"/>
      <c r="L553" s="120">
        <f>L554+L558</f>
        <v>4765445.7300000004</v>
      </c>
      <c r="M553" s="120"/>
      <c r="N553" s="120"/>
      <c r="O553" s="120"/>
      <c r="P553" s="200"/>
      <c r="Q553" s="200"/>
      <c r="R553" s="200"/>
      <c r="S553" s="126"/>
      <c r="T553" s="126"/>
      <c r="U553" s="201"/>
      <c r="V553" s="138"/>
      <c r="W553" s="126"/>
      <c r="X553" s="126"/>
      <c r="Y553" s="126"/>
      <c r="Z553" s="126"/>
      <c r="AA553" s="126"/>
      <c r="AB553" s="126"/>
      <c r="AC553" s="126"/>
      <c r="AD553" s="126"/>
      <c r="AE553" s="126"/>
      <c r="AF553" s="126"/>
    </row>
    <row r="554" spans="1:32" ht="47.25">
      <c r="A554" s="28"/>
      <c r="B554" s="40" t="s">
        <v>443</v>
      </c>
      <c r="C554" s="30" t="s">
        <v>605</v>
      </c>
      <c r="D554" s="30" t="s">
        <v>525</v>
      </c>
      <c r="E554" s="30" t="s">
        <v>541</v>
      </c>
      <c r="F554" s="36" t="s">
        <v>541</v>
      </c>
      <c r="G554" s="30"/>
      <c r="H554" s="30"/>
      <c r="I554" s="30"/>
      <c r="J554" s="36"/>
      <c r="K554" s="112"/>
      <c r="L554" s="120">
        <f>L555</f>
        <v>0</v>
      </c>
      <c r="M554" s="120"/>
      <c r="N554" s="120"/>
      <c r="O554" s="120"/>
      <c r="P554" s="200"/>
      <c r="Q554" s="200"/>
      <c r="R554" s="200"/>
      <c r="S554" s="126"/>
      <c r="T554" s="126"/>
      <c r="U554" s="201"/>
      <c r="V554" s="138"/>
      <c r="W554" s="126"/>
      <c r="X554" s="126"/>
      <c r="Y554" s="126"/>
      <c r="Z554" s="126"/>
      <c r="AA554" s="126"/>
      <c r="AB554" s="126"/>
      <c r="AC554" s="126"/>
      <c r="AD554" s="126"/>
      <c r="AE554" s="126"/>
      <c r="AF554" s="126"/>
    </row>
    <row r="555" spans="1:32" ht="47.25">
      <c r="A555" s="28"/>
      <c r="B555" s="40" t="s">
        <v>456</v>
      </c>
      <c r="C555" s="30" t="s">
        <v>605</v>
      </c>
      <c r="D555" s="30" t="s">
        <v>525</v>
      </c>
      <c r="E555" s="30" t="s">
        <v>541</v>
      </c>
      <c r="F555" s="36" t="s">
        <v>541</v>
      </c>
      <c r="G555" s="30" t="s">
        <v>410</v>
      </c>
      <c r="H555" s="30"/>
      <c r="I555" s="30"/>
      <c r="J555" s="36"/>
      <c r="K555" s="112"/>
      <c r="L555" s="120">
        <f>L556</f>
        <v>0</v>
      </c>
      <c r="M555" s="120"/>
      <c r="N555" s="120"/>
      <c r="O555" s="120"/>
      <c r="P555" s="200"/>
      <c r="Q555" s="200"/>
      <c r="R555" s="200"/>
      <c r="S555" s="126"/>
      <c r="T555" s="126"/>
      <c r="U555" s="201"/>
      <c r="V555" s="138"/>
      <c r="W555" s="126"/>
      <c r="X555" s="126"/>
      <c r="Y555" s="126"/>
      <c r="Z555" s="126"/>
      <c r="AA555" s="126"/>
      <c r="AB555" s="126"/>
      <c r="AC555" s="126"/>
      <c r="AD555" s="126"/>
      <c r="AE555" s="126"/>
      <c r="AF555" s="126"/>
    </row>
    <row r="556" spans="1:32" ht="31.5">
      <c r="A556" s="28"/>
      <c r="B556" s="40" t="s">
        <v>457</v>
      </c>
      <c r="C556" s="30" t="s">
        <v>605</v>
      </c>
      <c r="D556" s="30" t="s">
        <v>525</v>
      </c>
      <c r="E556" s="30" t="s">
        <v>541</v>
      </c>
      <c r="F556" s="36" t="s">
        <v>541</v>
      </c>
      <c r="G556" s="30" t="s">
        <v>410</v>
      </c>
      <c r="H556" s="30" t="s">
        <v>507</v>
      </c>
      <c r="I556" s="30"/>
      <c r="J556" s="36"/>
      <c r="K556" s="112"/>
      <c r="L556" s="120">
        <f>L557</f>
        <v>0</v>
      </c>
      <c r="M556" s="120"/>
      <c r="N556" s="120"/>
      <c r="O556" s="120"/>
      <c r="P556" s="200"/>
      <c r="Q556" s="200"/>
      <c r="R556" s="200"/>
      <c r="S556" s="126"/>
      <c r="T556" s="126"/>
      <c r="U556" s="201"/>
      <c r="V556" s="138"/>
      <c r="W556" s="126"/>
      <c r="X556" s="126"/>
      <c r="Y556" s="126"/>
      <c r="Z556" s="126"/>
      <c r="AA556" s="126"/>
      <c r="AB556" s="126"/>
      <c r="AC556" s="126"/>
      <c r="AD556" s="126"/>
      <c r="AE556" s="126"/>
      <c r="AF556" s="126"/>
    </row>
    <row r="557" spans="1:32" ht="47.25">
      <c r="A557" s="28"/>
      <c r="B557" s="150" t="s">
        <v>446</v>
      </c>
      <c r="C557" s="30" t="s">
        <v>605</v>
      </c>
      <c r="D557" s="30" t="s">
        <v>525</v>
      </c>
      <c r="E557" s="30" t="s">
        <v>541</v>
      </c>
      <c r="F557" s="36" t="s">
        <v>541</v>
      </c>
      <c r="G557" s="30" t="s">
        <v>410</v>
      </c>
      <c r="H557" s="30" t="s">
        <v>507</v>
      </c>
      <c r="I557" s="30" t="s">
        <v>432</v>
      </c>
      <c r="J557" s="30" t="s">
        <v>162</v>
      </c>
      <c r="K557" s="115"/>
      <c r="L557" s="120">
        <f>AD557</f>
        <v>0</v>
      </c>
      <c r="M557" s="120"/>
      <c r="N557" s="120"/>
      <c r="O557" s="120"/>
      <c r="P557" s="200"/>
      <c r="Q557" s="200"/>
      <c r="R557" s="200"/>
      <c r="S557" s="126"/>
      <c r="T557" s="126"/>
      <c r="U557" s="201"/>
      <c r="V557" s="138"/>
      <c r="W557" s="126"/>
      <c r="X557" s="126"/>
      <c r="Y557" s="126"/>
      <c r="Z557" s="126"/>
      <c r="AA557" s="126"/>
      <c r="AB557" s="126"/>
      <c r="AC557" s="126"/>
      <c r="AD557" s="126"/>
      <c r="AE557" s="126"/>
      <c r="AF557" s="126"/>
    </row>
    <row r="558" spans="1:32" ht="47.25">
      <c r="A558" s="28"/>
      <c r="B558" s="150" t="s">
        <v>443</v>
      </c>
      <c r="C558" s="30" t="s">
        <v>605</v>
      </c>
      <c r="D558" s="30" t="s">
        <v>525</v>
      </c>
      <c r="E558" s="30" t="s">
        <v>541</v>
      </c>
      <c r="F558" s="36" t="s">
        <v>541</v>
      </c>
      <c r="G558" s="30"/>
      <c r="H558" s="30"/>
      <c r="I558" s="30"/>
      <c r="J558" s="30"/>
      <c r="K558" s="115"/>
      <c r="L558" s="120">
        <f>L559</f>
        <v>4765445.7300000004</v>
      </c>
      <c r="M558" s="120"/>
      <c r="N558" s="120"/>
      <c r="O558" s="120"/>
      <c r="P558" s="200"/>
      <c r="Q558" s="200"/>
      <c r="R558" s="200"/>
      <c r="S558" s="126"/>
      <c r="T558" s="126"/>
      <c r="U558" s="201"/>
      <c r="V558" s="138"/>
      <c r="W558" s="126"/>
      <c r="X558" s="126"/>
      <c r="Y558" s="126"/>
      <c r="Z558" s="126"/>
      <c r="AA558" s="126"/>
      <c r="AB558" s="126"/>
      <c r="AC558" s="126"/>
      <c r="AD558" s="126"/>
      <c r="AE558" s="126"/>
      <c r="AF558" s="126"/>
    </row>
    <row r="559" spans="1:32" ht="47.25">
      <c r="A559" s="28"/>
      <c r="B559" s="40" t="s">
        <v>456</v>
      </c>
      <c r="C559" s="30" t="s">
        <v>605</v>
      </c>
      <c r="D559" s="30" t="s">
        <v>525</v>
      </c>
      <c r="E559" s="30" t="s">
        <v>541</v>
      </c>
      <c r="F559" s="36" t="s">
        <v>541</v>
      </c>
      <c r="G559" s="30" t="s">
        <v>410</v>
      </c>
      <c r="H559" s="30"/>
      <c r="I559" s="30"/>
      <c r="J559" s="30"/>
      <c r="K559" s="115"/>
      <c r="L559" s="120">
        <f>L560</f>
        <v>4765445.7300000004</v>
      </c>
      <c r="M559" s="120"/>
      <c r="N559" s="120"/>
      <c r="O559" s="120"/>
      <c r="P559" s="200"/>
      <c r="Q559" s="200"/>
      <c r="R559" s="200"/>
      <c r="S559" s="126"/>
      <c r="T559" s="126"/>
      <c r="U559" s="201"/>
      <c r="V559" s="138"/>
      <c r="W559" s="126"/>
      <c r="X559" s="126"/>
      <c r="Y559" s="126"/>
      <c r="Z559" s="126"/>
      <c r="AA559" s="126"/>
      <c r="AB559" s="126"/>
      <c r="AC559" s="126"/>
      <c r="AD559" s="126"/>
      <c r="AE559" s="126"/>
      <c r="AF559" s="126"/>
    </row>
    <row r="560" spans="1:32" ht="31.5">
      <c r="A560" s="28"/>
      <c r="B560" s="40" t="s">
        <v>457</v>
      </c>
      <c r="C560" s="30" t="s">
        <v>605</v>
      </c>
      <c r="D560" s="30" t="s">
        <v>525</v>
      </c>
      <c r="E560" s="30" t="s">
        <v>541</v>
      </c>
      <c r="F560" s="36" t="s">
        <v>541</v>
      </c>
      <c r="G560" s="30" t="s">
        <v>410</v>
      </c>
      <c r="H560" s="30" t="s">
        <v>507</v>
      </c>
      <c r="I560" s="30"/>
      <c r="J560" s="30"/>
      <c r="K560" s="116"/>
      <c r="L560" s="120">
        <f>L561+L562+L563</f>
        <v>4765445.7300000004</v>
      </c>
      <c r="M560" s="120"/>
      <c r="N560" s="120"/>
      <c r="O560" s="120"/>
      <c r="P560" s="200"/>
      <c r="Q560" s="200"/>
      <c r="R560" s="200"/>
      <c r="S560" s="126"/>
      <c r="T560" s="126"/>
      <c r="U560" s="201"/>
      <c r="V560" s="138"/>
      <c r="W560" s="126"/>
      <c r="X560" s="126"/>
      <c r="Y560" s="126"/>
      <c r="Z560" s="126"/>
      <c r="AA560" s="126"/>
      <c r="AB560" s="126"/>
      <c r="AC560" s="126"/>
      <c r="AD560" s="126"/>
      <c r="AE560" s="126"/>
      <c r="AF560" s="126"/>
    </row>
    <row r="561" spans="1:32" ht="94.5">
      <c r="A561" s="28"/>
      <c r="B561" s="40" t="s">
        <v>955</v>
      </c>
      <c r="C561" s="30" t="s">
        <v>605</v>
      </c>
      <c r="D561" s="30" t="s">
        <v>525</v>
      </c>
      <c r="E561" s="30" t="s">
        <v>541</v>
      </c>
      <c r="F561" s="36" t="s">
        <v>541</v>
      </c>
      <c r="G561" s="30" t="s">
        <v>410</v>
      </c>
      <c r="H561" s="30" t="s">
        <v>507</v>
      </c>
      <c r="I561" s="30" t="s">
        <v>460</v>
      </c>
      <c r="J561" s="30" t="s">
        <v>162</v>
      </c>
      <c r="K561" s="115"/>
      <c r="L561" s="120">
        <f>V561</f>
        <v>4499446</v>
      </c>
      <c r="M561" s="120"/>
      <c r="N561" s="120"/>
      <c r="O561" s="120"/>
      <c r="P561" s="200"/>
      <c r="Q561" s="200"/>
      <c r="R561" s="200"/>
      <c r="S561" s="126"/>
      <c r="T561" s="126"/>
      <c r="U561" s="201"/>
      <c r="V561" s="138">
        <v>4499446</v>
      </c>
      <c r="W561" s="126"/>
      <c r="X561" s="126"/>
      <c r="Y561" s="126"/>
      <c r="Z561" s="126"/>
      <c r="AA561" s="126"/>
      <c r="AB561" s="126"/>
      <c r="AC561" s="126"/>
      <c r="AD561" s="126"/>
      <c r="AE561" s="126"/>
      <c r="AF561" s="126"/>
    </row>
    <row r="562" spans="1:32" ht="63">
      <c r="A562" s="28"/>
      <c r="B562" s="40" t="s">
        <v>458</v>
      </c>
      <c r="C562" s="30" t="s">
        <v>605</v>
      </c>
      <c r="D562" s="30" t="s">
        <v>525</v>
      </c>
      <c r="E562" s="30" t="s">
        <v>541</v>
      </c>
      <c r="F562" s="36" t="s">
        <v>541</v>
      </c>
      <c r="G562" s="30" t="s">
        <v>410</v>
      </c>
      <c r="H562" s="30" t="s">
        <v>507</v>
      </c>
      <c r="I562" s="30" t="s">
        <v>460</v>
      </c>
      <c r="J562" s="30" t="s">
        <v>555</v>
      </c>
      <c r="K562" s="115"/>
      <c r="L562" s="120">
        <f>V562+Q562</f>
        <v>227492</v>
      </c>
      <c r="M562" s="120"/>
      <c r="N562" s="120"/>
      <c r="O562" s="120"/>
      <c r="P562" s="200"/>
      <c r="Q562" s="200">
        <v>70000</v>
      </c>
      <c r="R562" s="200"/>
      <c r="S562" s="126"/>
      <c r="T562" s="126"/>
      <c r="U562" s="201"/>
      <c r="V562" s="138">
        <v>157492</v>
      </c>
      <c r="W562" s="126"/>
      <c r="X562" s="126"/>
      <c r="Y562" s="126"/>
      <c r="Z562" s="126"/>
      <c r="AA562" s="126"/>
      <c r="AB562" s="126"/>
      <c r="AC562" s="126"/>
      <c r="AD562" s="126"/>
      <c r="AE562" s="126"/>
      <c r="AF562" s="126"/>
    </row>
    <row r="563" spans="1:32" ht="63">
      <c r="A563" s="28"/>
      <c r="B563" s="40" t="s">
        <v>459</v>
      </c>
      <c r="C563" s="30" t="s">
        <v>605</v>
      </c>
      <c r="D563" s="30" t="s">
        <v>525</v>
      </c>
      <c r="E563" s="30" t="s">
        <v>541</v>
      </c>
      <c r="F563" s="36" t="s">
        <v>541</v>
      </c>
      <c r="G563" s="30" t="s">
        <v>410</v>
      </c>
      <c r="H563" s="30" t="s">
        <v>507</v>
      </c>
      <c r="I563" s="30" t="s">
        <v>460</v>
      </c>
      <c r="J563" s="30" t="s">
        <v>448</v>
      </c>
      <c r="K563" s="115"/>
      <c r="L563" s="120">
        <f>P563</f>
        <v>38507.730000000003</v>
      </c>
      <c r="M563" s="120"/>
      <c r="N563" s="120"/>
      <c r="O563" s="120"/>
      <c r="P563" s="200">
        <v>38507.730000000003</v>
      </c>
      <c r="Q563" s="200"/>
      <c r="R563" s="200"/>
      <c r="S563" s="126"/>
      <c r="T563" s="126"/>
      <c r="U563" s="201"/>
      <c r="V563" s="138"/>
      <c r="W563" s="126"/>
      <c r="X563" s="126"/>
      <c r="Y563" s="126"/>
      <c r="Z563" s="126"/>
      <c r="AA563" s="126"/>
      <c r="AB563" s="126"/>
      <c r="AC563" s="126"/>
      <c r="AD563" s="126"/>
      <c r="AE563" s="126"/>
      <c r="AF563" s="126"/>
    </row>
    <row r="564" spans="1:32" ht="47.25">
      <c r="A564" s="28"/>
      <c r="B564" s="40" t="s">
        <v>443</v>
      </c>
      <c r="C564" s="30" t="s">
        <v>605</v>
      </c>
      <c r="D564" s="30" t="s">
        <v>525</v>
      </c>
      <c r="E564" s="30" t="s">
        <v>523</v>
      </c>
      <c r="F564" s="36" t="s">
        <v>523</v>
      </c>
      <c r="G564" s="30"/>
      <c r="H564" s="30"/>
      <c r="I564" s="30"/>
      <c r="J564" s="36"/>
      <c r="K564" s="116"/>
      <c r="L564" s="120">
        <f>L565</f>
        <v>0</v>
      </c>
      <c r="M564" s="120"/>
      <c r="N564" s="120"/>
      <c r="O564" s="120"/>
      <c r="P564" s="200"/>
      <c r="Q564" s="200"/>
      <c r="R564" s="200"/>
      <c r="S564" s="126"/>
      <c r="T564" s="126"/>
      <c r="U564" s="201"/>
      <c r="V564" s="138"/>
      <c r="W564" s="126"/>
      <c r="X564" s="126"/>
      <c r="Y564" s="126"/>
      <c r="Z564" s="126"/>
      <c r="AA564" s="126"/>
      <c r="AB564" s="126"/>
      <c r="AC564" s="126"/>
      <c r="AD564" s="126"/>
      <c r="AE564" s="126"/>
      <c r="AF564" s="126"/>
    </row>
    <row r="565" spans="1:32" ht="47.25">
      <c r="A565" s="28"/>
      <c r="B565" s="37" t="s">
        <v>456</v>
      </c>
      <c r="C565" s="30" t="s">
        <v>605</v>
      </c>
      <c r="D565" s="30" t="s">
        <v>525</v>
      </c>
      <c r="E565" s="30" t="s">
        <v>523</v>
      </c>
      <c r="F565" s="36" t="s">
        <v>523</v>
      </c>
      <c r="G565" s="30" t="s">
        <v>415</v>
      </c>
      <c r="H565" s="30"/>
      <c r="I565" s="30"/>
      <c r="J565" s="32"/>
      <c r="K565" s="115"/>
      <c r="L565" s="120">
        <f>L566</f>
        <v>0</v>
      </c>
      <c r="M565" s="120"/>
      <c r="N565" s="120"/>
      <c r="O565" s="120"/>
      <c r="P565" s="200"/>
      <c r="Q565" s="200"/>
      <c r="R565" s="200"/>
      <c r="S565" s="126"/>
      <c r="T565" s="126"/>
      <c r="U565" s="201"/>
      <c r="V565" s="138"/>
      <c r="W565" s="126"/>
      <c r="X565" s="126"/>
      <c r="Y565" s="126"/>
      <c r="Z565" s="126"/>
      <c r="AA565" s="126"/>
      <c r="AB565" s="126"/>
      <c r="AC565" s="126"/>
      <c r="AD565" s="126"/>
      <c r="AE565" s="126"/>
      <c r="AF565" s="126"/>
    </row>
    <row r="566" spans="1:32" ht="31.5">
      <c r="A566" s="28"/>
      <c r="B566" s="33" t="s">
        <v>457</v>
      </c>
      <c r="C566" s="30" t="s">
        <v>605</v>
      </c>
      <c r="D566" s="30" t="s">
        <v>525</v>
      </c>
      <c r="E566" s="30" t="s">
        <v>523</v>
      </c>
      <c r="F566" s="36" t="s">
        <v>523</v>
      </c>
      <c r="G566" s="30" t="s">
        <v>415</v>
      </c>
      <c r="H566" s="30" t="s">
        <v>541</v>
      </c>
      <c r="I566" s="30"/>
      <c r="J566" s="32"/>
      <c r="K566" s="115"/>
      <c r="L566" s="120">
        <f>L567</f>
        <v>0</v>
      </c>
      <c r="M566" s="120"/>
      <c r="N566" s="120"/>
      <c r="O566" s="120"/>
      <c r="P566" s="200"/>
      <c r="Q566" s="200"/>
      <c r="R566" s="200"/>
      <c r="S566" s="126"/>
      <c r="T566" s="126"/>
      <c r="U566" s="201"/>
      <c r="V566" s="138"/>
      <c r="W566" s="126"/>
      <c r="X566" s="126"/>
      <c r="Y566" s="126"/>
      <c r="Z566" s="126"/>
      <c r="AA566" s="126"/>
      <c r="AB566" s="126"/>
      <c r="AC566" s="126"/>
      <c r="AD566" s="126"/>
      <c r="AE566" s="126"/>
      <c r="AF566" s="126"/>
    </row>
    <row r="567" spans="1:32" ht="15.75">
      <c r="A567" s="28"/>
      <c r="B567" s="40" t="s">
        <v>461</v>
      </c>
      <c r="C567" s="30" t="s">
        <v>605</v>
      </c>
      <c r="D567" s="36" t="s">
        <v>525</v>
      </c>
      <c r="E567" s="36" t="s">
        <v>523</v>
      </c>
      <c r="F567" s="36" t="s">
        <v>523</v>
      </c>
      <c r="G567" s="36" t="s">
        <v>415</v>
      </c>
      <c r="H567" s="36" t="s">
        <v>541</v>
      </c>
      <c r="I567" s="36" t="s">
        <v>462</v>
      </c>
      <c r="J567" s="36" t="s">
        <v>555</v>
      </c>
      <c r="K567" s="115"/>
      <c r="L567" s="120">
        <f>AA567</f>
        <v>0</v>
      </c>
      <c r="M567" s="120"/>
      <c r="N567" s="120"/>
      <c r="O567" s="120"/>
      <c r="P567" s="200"/>
      <c r="Q567" s="200"/>
      <c r="R567" s="200"/>
      <c r="S567" s="126"/>
      <c r="T567" s="126"/>
      <c r="U567" s="201"/>
      <c r="V567" s="138"/>
      <c r="W567" s="126"/>
      <c r="X567" s="126"/>
      <c r="Y567" s="126"/>
      <c r="Z567" s="126"/>
      <c r="AA567" s="126"/>
      <c r="AB567" s="126"/>
      <c r="AC567" s="126"/>
      <c r="AD567" s="126"/>
      <c r="AE567" s="126"/>
      <c r="AF567" s="126"/>
    </row>
    <row r="568" spans="1:32" ht="47.25">
      <c r="A568" s="28"/>
      <c r="B568" s="40" t="s">
        <v>443</v>
      </c>
      <c r="C568" s="30" t="s">
        <v>605</v>
      </c>
      <c r="D568" s="30" t="s">
        <v>538</v>
      </c>
      <c r="E568" s="30" t="s">
        <v>514</v>
      </c>
      <c r="F568" s="36" t="s">
        <v>523</v>
      </c>
      <c r="G568" s="30"/>
      <c r="H568" s="30"/>
      <c r="I568" s="30"/>
      <c r="J568" s="30"/>
      <c r="K568" s="115"/>
      <c r="L568" s="120">
        <f>L569</f>
        <v>0</v>
      </c>
      <c r="M568" s="120"/>
      <c r="N568" s="120"/>
      <c r="O568" s="120"/>
      <c r="P568" s="200"/>
      <c r="Q568" s="200"/>
      <c r="R568" s="200"/>
      <c r="S568" s="126"/>
      <c r="T568" s="126"/>
      <c r="U568" s="201"/>
      <c r="V568" s="138"/>
      <c r="W568" s="126"/>
      <c r="X568" s="126"/>
      <c r="Y568" s="126"/>
      <c r="Z568" s="126"/>
      <c r="AA568" s="126"/>
      <c r="AB568" s="126"/>
      <c r="AC568" s="126"/>
      <c r="AD568" s="126"/>
      <c r="AE568" s="126"/>
      <c r="AF568" s="126"/>
    </row>
    <row r="569" spans="1:32" ht="47.25">
      <c r="A569" s="28"/>
      <c r="B569" s="40" t="s">
        <v>456</v>
      </c>
      <c r="C569" s="30" t="s">
        <v>605</v>
      </c>
      <c r="D569" s="30" t="s">
        <v>538</v>
      </c>
      <c r="E569" s="30" t="s">
        <v>514</v>
      </c>
      <c r="F569" s="36" t="s">
        <v>523</v>
      </c>
      <c r="G569" s="30" t="s">
        <v>410</v>
      </c>
      <c r="H569" s="30"/>
      <c r="I569" s="30"/>
      <c r="J569" s="30"/>
      <c r="K569" s="115"/>
      <c r="L569" s="120">
        <f>L570</f>
        <v>0</v>
      </c>
      <c r="M569" s="120"/>
      <c r="N569" s="120"/>
      <c r="O569" s="120"/>
      <c r="P569" s="200"/>
      <c r="Q569" s="200"/>
      <c r="R569" s="200"/>
      <c r="S569" s="126"/>
      <c r="T569" s="126"/>
      <c r="U569" s="201"/>
      <c r="V569" s="138"/>
      <c r="W569" s="126"/>
      <c r="X569" s="126"/>
      <c r="Y569" s="126"/>
      <c r="Z569" s="126"/>
      <c r="AA569" s="126"/>
      <c r="AB569" s="126"/>
      <c r="AC569" s="126"/>
      <c r="AD569" s="126"/>
      <c r="AE569" s="126"/>
      <c r="AF569" s="126"/>
    </row>
    <row r="570" spans="1:32" ht="31.5">
      <c r="A570" s="28"/>
      <c r="B570" s="40" t="s">
        <v>457</v>
      </c>
      <c r="C570" s="30" t="s">
        <v>605</v>
      </c>
      <c r="D570" s="30" t="s">
        <v>538</v>
      </c>
      <c r="E570" s="30" t="s">
        <v>514</v>
      </c>
      <c r="F570" s="36" t="s">
        <v>523</v>
      </c>
      <c r="G570" s="30" t="s">
        <v>410</v>
      </c>
      <c r="H570" s="30" t="s">
        <v>508</v>
      </c>
      <c r="I570" s="30"/>
      <c r="J570" s="36"/>
      <c r="K570" s="115"/>
      <c r="L570" s="120">
        <f>L571+L572</f>
        <v>0</v>
      </c>
      <c r="M570" s="120"/>
      <c r="N570" s="120"/>
      <c r="O570" s="120"/>
      <c r="P570" s="200"/>
      <c r="Q570" s="200"/>
      <c r="R570" s="200"/>
      <c r="S570" s="126"/>
      <c r="T570" s="126"/>
      <c r="U570" s="201"/>
      <c r="V570" s="138"/>
      <c r="W570" s="126"/>
      <c r="X570" s="126"/>
      <c r="Y570" s="126"/>
      <c r="Z570" s="126"/>
      <c r="AA570" s="126"/>
      <c r="AB570" s="126"/>
      <c r="AC570" s="126"/>
      <c r="AD570" s="126"/>
      <c r="AE570" s="126"/>
      <c r="AF570" s="126"/>
    </row>
    <row r="571" spans="1:32" ht="15.75">
      <c r="A571" s="28"/>
      <c r="B571" s="150" t="s">
        <v>468</v>
      </c>
      <c r="C571" s="30" t="s">
        <v>605</v>
      </c>
      <c r="D571" s="30" t="s">
        <v>538</v>
      </c>
      <c r="E571" s="30" t="s">
        <v>514</v>
      </c>
      <c r="F571" s="36" t="s">
        <v>523</v>
      </c>
      <c r="G571" s="30" t="s">
        <v>410</v>
      </c>
      <c r="H571" s="30" t="s">
        <v>508</v>
      </c>
      <c r="I571" s="30" t="s">
        <v>411</v>
      </c>
      <c r="J571" s="30" t="s">
        <v>535</v>
      </c>
      <c r="K571" s="115"/>
      <c r="L571" s="120">
        <f>W571</f>
        <v>0</v>
      </c>
      <c r="M571" s="120"/>
      <c r="N571" s="120"/>
      <c r="O571" s="120"/>
      <c r="P571" s="200"/>
      <c r="Q571" s="200"/>
      <c r="R571" s="200"/>
      <c r="S571" s="126"/>
      <c r="T571" s="126"/>
      <c r="U571" s="201"/>
      <c r="V571" s="138"/>
      <c r="W571" s="126"/>
      <c r="X571" s="126"/>
      <c r="Y571" s="126"/>
      <c r="Z571" s="126"/>
      <c r="AA571" s="126"/>
      <c r="AB571" s="126"/>
      <c r="AC571" s="126"/>
      <c r="AD571" s="126"/>
      <c r="AE571" s="126"/>
      <c r="AF571" s="126"/>
    </row>
    <row r="572" spans="1:32" ht="15.75">
      <c r="A572" s="28"/>
      <c r="B572" s="40" t="s">
        <v>469</v>
      </c>
      <c r="C572" s="30" t="s">
        <v>605</v>
      </c>
      <c r="D572" s="30" t="s">
        <v>538</v>
      </c>
      <c r="E572" s="30" t="s">
        <v>514</v>
      </c>
      <c r="F572" s="36" t="s">
        <v>523</v>
      </c>
      <c r="G572" s="30" t="s">
        <v>410</v>
      </c>
      <c r="H572" s="30" t="s">
        <v>508</v>
      </c>
      <c r="I572" s="30" t="s">
        <v>411</v>
      </c>
      <c r="J572" s="30">
        <v>200</v>
      </c>
      <c r="K572" s="115"/>
      <c r="L572" s="120">
        <f>W572</f>
        <v>0</v>
      </c>
      <c r="M572" s="120"/>
      <c r="N572" s="120"/>
      <c r="O572" s="120"/>
      <c r="P572" s="200"/>
      <c r="Q572" s="200"/>
      <c r="R572" s="200"/>
      <c r="S572" s="126"/>
      <c r="T572" s="126"/>
      <c r="U572" s="201"/>
      <c r="V572" s="138"/>
      <c r="W572" s="126"/>
      <c r="X572" s="126"/>
      <c r="Y572" s="126"/>
      <c r="Z572" s="126"/>
      <c r="AA572" s="126"/>
      <c r="AB572" s="126"/>
      <c r="AC572" s="126"/>
      <c r="AD572" s="126"/>
      <c r="AE572" s="126"/>
      <c r="AF572" s="126"/>
    </row>
    <row r="573" spans="1:32" ht="15.75">
      <c r="A573" s="28"/>
      <c r="B573" s="40" t="s">
        <v>287</v>
      </c>
      <c r="C573" s="30" t="s">
        <v>605</v>
      </c>
      <c r="D573" s="30"/>
      <c r="E573" s="30"/>
      <c r="F573" s="36"/>
      <c r="G573" s="30"/>
      <c r="H573" s="30"/>
      <c r="I573" s="30"/>
      <c r="J573" s="30"/>
      <c r="K573" s="112"/>
      <c r="L573" s="120"/>
      <c r="M573" s="120"/>
      <c r="N573" s="120"/>
      <c r="O573" s="120"/>
      <c r="P573" s="200"/>
      <c r="Q573" s="200"/>
      <c r="R573" s="200"/>
      <c r="S573" s="126"/>
      <c r="T573" s="126"/>
      <c r="U573" s="201"/>
      <c r="V573" s="138"/>
      <c r="W573" s="126"/>
      <c r="X573" s="126"/>
      <c r="Y573" s="126"/>
      <c r="Z573" s="126"/>
      <c r="AA573" s="126"/>
      <c r="AB573" s="126"/>
      <c r="AC573" s="126"/>
      <c r="AD573" s="126"/>
      <c r="AE573" s="126"/>
      <c r="AF573" s="126"/>
    </row>
    <row r="574" spans="1:32" ht="47.25">
      <c r="A574" s="28"/>
      <c r="B574" s="40" t="s">
        <v>463</v>
      </c>
      <c r="C574" s="30" t="s">
        <v>605</v>
      </c>
      <c r="D574" s="30" t="s">
        <v>538</v>
      </c>
      <c r="E574" s="30" t="s">
        <v>543</v>
      </c>
      <c r="F574" s="36" t="s">
        <v>541</v>
      </c>
      <c r="G574" s="30"/>
      <c r="H574" s="30"/>
      <c r="I574" s="30"/>
      <c r="J574" s="30"/>
      <c r="K574" s="112"/>
      <c r="L574" s="120">
        <f>L575</f>
        <v>0</v>
      </c>
      <c r="M574" s="120"/>
      <c r="N574" s="120"/>
      <c r="O574" s="120"/>
      <c r="P574" s="200"/>
      <c r="Q574" s="200"/>
      <c r="R574" s="200"/>
      <c r="S574" s="126"/>
      <c r="T574" s="126"/>
      <c r="U574" s="201"/>
      <c r="V574" s="138"/>
      <c r="W574" s="126"/>
      <c r="X574" s="126"/>
      <c r="Y574" s="126"/>
      <c r="Z574" s="126"/>
      <c r="AA574" s="126"/>
      <c r="AB574" s="126"/>
      <c r="AC574" s="126"/>
      <c r="AD574" s="126"/>
      <c r="AE574" s="126"/>
      <c r="AF574" s="126"/>
    </row>
    <row r="575" spans="1:32" ht="47.25">
      <c r="A575" s="28"/>
      <c r="B575" s="150" t="s">
        <v>464</v>
      </c>
      <c r="C575" s="30" t="s">
        <v>605</v>
      </c>
      <c r="D575" s="32" t="s">
        <v>538</v>
      </c>
      <c r="E575" s="32" t="s">
        <v>543</v>
      </c>
      <c r="F575" s="36" t="s">
        <v>541</v>
      </c>
      <c r="G575" s="32" t="s">
        <v>410</v>
      </c>
      <c r="H575" s="32"/>
      <c r="I575" s="32"/>
      <c r="J575" s="30"/>
      <c r="K575" s="112"/>
      <c r="L575" s="120">
        <f>L576</f>
        <v>0</v>
      </c>
      <c r="M575" s="120"/>
      <c r="N575" s="120"/>
      <c r="O575" s="120"/>
      <c r="P575" s="200"/>
      <c r="Q575" s="200"/>
      <c r="R575" s="200"/>
      <c r="S575" s="126"/>
      <c r="T575" s="126"/>
      <c r="U575" s="201"/>
      <c r="V575" s="138"/>
      <c r="W575" s="126"/>
      <c r="X575" s="126"/>
      <c r="Y575" s="126"/>
      <c r="Z575" s="126"/>
      <c r="AA575" s="126"/>
      <c r="AB575" s="126"/>
      <c r="AC575" s="126"/>
      <c r="AD575" s="126"/>
      <c r="AE575" s="126"/>
      <c r="AF575" s="126"/>
    </row>
    <row r="576" spans="1:32" ht="31.5">
      <c r="A576" s="28"/>
      <c r="B576" s="150" t="s">
        <v>465</v>
      </c>
      <c r="C576" s="30" t="s">
        <v>605</v>
      </c>
      <c r="D576" s="30" t="s">
        <v>538</v>
      </c>
      <c r="E576" s="30" t="s">
        <v>543</v>
      </c>
      <c r="F576" s="36" t="s">
        <v>541</v>
      </c>
      <c r="G576" s="30" t="s">
        <v>410</v>
      </c>
      <c r="H576" s="30" t="s">
        <v>507</v>
      </c>
      <c r="I576" s="30"/>
      <c r="J576" s="30"/>
      <c r="K576" s="112"/>
      <c r="L576" s="120">
        <f>L577</f>
        <v>0</v>
      </c>
      <c r="M576" s="120"/>
      <c r="N576" s="120"/>
      <c r="O576" s="120"/>
      <c r="P576" s="200"/>
      <c r="Q576" s="200"/>
      <c r="R576" s="200"/>
      <c r="S576" s="126"/>
      <c r="T576" s="126"/>
      <c r="U576" s="201"/>
      <c r="V576" s="138"/>
      <c r="W576" s="126"/>
      <c r="X576" s="126"/>
      <c r="Y576" s="126"/>
      <c r="Z576" s="126"/>
      <c r="AA576" s="126"/>
      <c r="AB576" s="126"/>
      <c r="AC576" s="126"/>
      <c r="AD576" s="126"/>
      <c r="AE576" s="126"/>
      <c r="AF576" s="126"/>
    </row>
    <row r="577" spans="1:32" ht="31.5">
      <c r="A577" s="28"/>
      <c r="B577" s="150" t="s">
        <v>467</v>
      </c>
      <c r="C577" s="30" t="s">
        <v>605</v>
      </c>
      <c r="D577" s="30" t="s">
        <v>538</v>
      </c>
      <c r="E577" s="30" t="s">
        <v>543</v>
      </c>
      <c r="F577" s="36" t="s">
        <v>541</v>
      </c>
      <c r="G577" s="30" t="s">
        <v>410</v>
      </c>
      <c r="H577" s="30" t="s">
        <v>507</v>
      </c>
      <c r="I577" s="30" t="s">
        <v>466</v>
      </c>
      <c r="J577" s="30" t="s">
        <v>555</v>
      </c>
      <c r="K577" s="112"/>
      <c r="L577" s="120">
        <f>Y577</f>
        <v>0</v>
      </c>
      <c r="M577" s="120"/>
      <c r="N577" s="120"/>
      <c r="O577" s="120"/>
      <c r="P577" s="200"/>
      <c r="Q577" s="200"/>
      <c r="R577" s="200"/>
      <c r="S577" s="126"/>
      <c r="T577" s="126"/>
      <c r="U577" s="201"/>
      <c r="V577" s="138"/>
      <c r="W577" s="126"/>
      <c r="X577" s="126"/>
      <c r="Y577" s="126"/>
      <c r="Z577" s="126"/>
      <c r="AA577" s="126"/>
      <c r="AB577" s="126"/>
      <c r="AC577" s="126"/>
      <c r="AD577" s="126"/>
      <c r="AE577" s="126"/>
      <c r="AF577" s="126"/>
    </row>
    <row r="578" spans="1:32" ht="60" customHeight="1">
      <c r="A578" s="218">
        <v>23</v>
      </c>
      <c r="B578" s="219" t="s">
        <v>65</v>
      </c>
      <c r="C578" s="220" t="s">
        <v>606</v>
      </c>
      <c r="D578" s="220"/>
      <c r="E578" s="220"/>
      <c r="F578" s="221"/>
      <c r="G578" s="220"/>
      <c r="H578" s="220"/>
      <c r="I578" s="220"/>
      <c r="J578" s="220"/>
      <c r="K578" s="222"/>
      <c r="L578" s="224">
        <f>L580+L585+L595+L606+L610+L620</f>
        <v>17125196.100000001</v>
      </c>
      <c r="M578" s="120"/>
      <c r="N578" s="120"/>
      <c r="O578" s="120"/>
      <c r="P578" s="200"/>
      <c r="Q578" s="200"/>
      <c r="R578" s="200"/>
      <c r="S578" s="126"/>
      <c r="T578" s="126"/>
      <c r="U578" s="201"/>
      <c r="V578" s="138"/>
      <c r="W578" s="126"/>
      <c r="X578" s="126"/>
      <c r="Y578" s="126"/>
      <c r="Z578" s="126"/>
      <c r="AA578" s="126"/>
      <c r="AB578" s="126"/>
      <c r="AC578" s="126"/>
      <c r="AD578" s="126"/>
      <c r="AE578" s="126"/>
      <c r="AF578" s="126"/>
    </row>
    <row r="579" spans="1:32" ht="15.75">
      <c r="A579" s="42"/>
      <c r="B579" s="40" t="s">
        <v>223</v>
      </c>
      <c r="C579" s="30"/>
      <c r="D579" s="30"/>
      <c r="E579" s="30"/>
      <c r="F579" s="36"/>
      <c r="G579" s="30"/>
      <c r="H579" s="30"/>
      <c r="I579" s="30"/>
      <c r="J579" s="30"/>
      <c r="K579" s="115"/>
      <c r="L579" s="120"/>
      <c r="M579" s="120"/>
      <c r="N579" s="120"/>
      <c r="O579" s="120"/>
      <c r="P579" s="200"/>
      <c r="Q579" s="200"/>
      <c r="R579" s="200"/>
      <c r="S579" s="126"/>
      <c r="T579" s="126"/>
      <c r="U579" s="201"/>
      <c r="V579" s="138"/>
      <c r="W579" s="126"/>
      <c r="X579" s="126"/>
      <c r="Y579" s="126"/>
      <c r="Z579" s="126"/>
      <c r="AA579" s="126"/>
      <c r="AB579" s="126"/>
      <c r="AC579" s="126"/>
      <c r="AD579" s="126"/>
      <c r="AE579" s="126"/>
      <c r="AF579" s="126"/>
    </row>
    <row r="580" spans="1:32" ht="47.25">
      <c r="A580" s="42"/>
      <c r="B580" s="40" t="s">
        <v>452</v>
      </c>
      <c r="C580" s="30" t="s">
        <v>606</v>
      </c>
      <c r="D580" s="30" t="s">
        <v>514</v>
      </c>
      <c r="E580" s="30" t="s">
        <v>507</v>
      </c>
      <c r="F580" s="36" t="s">
        <v>525</v>
      </c>
      <c r="G580" s="30"/>
      <c r="H580" s="30"/>
      <c r="I580" s="30"/>
      <c r="J580" s="30"/>
      <c r="K580" s="115"/>
      <c r="L580" s="120">
        <f>L581</f>
        <v>0</v>
      </c>
      <c r="M580" s="120"/>
      <c r="N580" s="120"/>
      <c r="O580" s="120"/>
      <c r="P580" s="200"/>
      <c r="Q580" s="200"/>
      <c r="R580" s="200"/>
      <c r="S580" s="126"/>
      <c r="T580" s="126"/>
      <c r="U580" s="201"/>
      <c r="V580" s="138"/>
      <c r="W580" s="126"/>
      <c r="X580" s="126"/>
      <c r="Y580" s="126"/>
      <c r="Z580" s="126"/>
      <c r="AA580" s="126"/>
      <c r="AB580" s="126"/>
      <c r="AC580" s="126"/>
      <c r="AD580" s="126"/>
      <c r="AE580" s="126"/>
      <c r="AF580" s="126"/>
    </row>
    <row r="581" spans="1:32" ht="63">
      <c r="A581" s="42"/>
      <c r="B581" s="40" t="s">
        <v>453</v>
      </c>
      <c r="C581" s="30" t="s">
        <v>606</v>
      </c>
      <c r="D581" s="30" t="s">
        <v>514</v>
      </c>
      <c r="E581" s="30" t="s">
        <v>507</v>
      </c>
      <c r="F581" s="36" t="s">
        <v>525</v>
      </c>
      <c r="G581" s="30" t="s">
        <v>412</v>
      </c>
      <c r="H581" s="30"/>
      <c r="I581" s="30"/>
      <c r="J581" s="30"/>
      <c r="K581" s="115"/>
      <c r="L581" s="120">
        <f>L582</f>
        <v>0</v>
      </c>
      <c r="M581" s="120"/>
      <c r="N581" s="120"/>
      <c r="O581" s="120"/>
      <c r="P581" s="200"/>
      <c r="Q581" s="200"/>
      <c r="R581" s="200"/>
      <c r="S581" s="126"/>
      <c r="T581" s="126"/>
      <c r="U581" s="201"/>
      <c r="V581" s="138"/>
      <c r="W581" s="126"/>
      <c r="X581" s="126"/>
      <c r="Y581" s="126"/>
      <c r="Z581" s="126"/>
      <c r="AA581" s="126"/>
      <c r="AB581" s="126"/>
      <c r="AC581" s="126"/>
      <c r="AD581" s="126"/>
      <c r="AE581" s="126"/>
      <c r="AF581" s="126"/>
    </row>
    <row r="582" spans="1:32" ht="47.25">
      <c r="A582" s="42"/>
      <c r="B582" s="40" t="s">
        <v>454</v>
      </c>
      <c r="C582" s="30" t="s">
        <v>606</v>
      </c>
      <c r="D582" s="30" t="s">
        <v>514</v>
      </c>
      <c r="E582" s="30" t="s">
        <v>507</v>
      </c>
      <c r="F582" s="36" t="s">
        <v>525</v>
      </c>
      <c r="G582" s="30" t="s">
        <v>412</v>
      </c>
      <c r="H582" s="30" t="s">
        <v>507</v>
      </c>
      <c r="I582" s="30"/>
      <c r="J582" s="30"/>
      <c r="K582" s="115"/>
      <c r="L582" s="120">
        <f>L583</f>
        <v>0</v>
      </c>
      <c r="M582" s="120"/>
      <c r="N582" s="120"/>
      <c r="O582" s="120"/>
      <c r="P582" s="200"/>
      <c r="Q582" s="200"/>
      <c r="R582" s="200"/>
      <c r="S582" s="126"/>
      <c r="T582" s="126"/>
      <c r="U582" s="201"/>
      <c r="V582" s="138"/>
      <c r="W582" s="126"/>
      <c r="X582" s="126"/>
      <c r="Y582" s="126"/>
      <c r="Z582" s="126"/>
      <c r="AA582" s="126"/>
      <c r="AB582" s="126"/>
      <c r="AC582" s="126"/>
      <c r="AD582" s="126"/>
      <c r="AE582" s="126"/>
      <c r="AF582" s="126"/>
    </row>
    <row r="583" spans="1:32" ht="47.25">
      <c r="A583" s="42"/>
      <c r="B583" s="40" t="s">
        <v>455</v>
      </c>
      <c r="C583" s="30" t="s">
        <v>606</v>
      </c>
      <c r="D583" s="30" t="s">
        <v>514</v>
      </c>
      <c r="E583" s="30" t="s">
        <v>507</v>
      </c>
      <c r="F583" s="36" t="s">
        <v>525</v>
      </c>
      <c r="G583" s="30" t="s">
        <v>412</v>
      </c>
      <c r="H583" s="30" t="s">
        <v>507</v>
      </c>
      <c r="I583" s="30" t="s">
        <v>433</v>
      </c>
      <c r="J583" s="30" t="s">
        <v>555</v>
      </c>
      <c r="K583" s="115"/>
      <c r="L583" s="120">
        <f>Z583</f>
        <v>0</v>
      </c>
      <c r="M583" s="120"/>
      <c r="N583" s="120"/>
      <c r="O583" s="120"/>
      <c r="P583" s="200"/>
      <c r="Q583" s="200"/>
      <c r="R583" s="200"/>
      <c r="S583" s="126"/>
      <c r="T583" s="126"/>
      <c r="U583" s="201"/>
      <c r="V583" s="138"/>
      <c r="W583" s="126"/>
      <c r="X583" s="126"/>
      <c r="Y583" s="126"/>
      <c r="Z583" s="126"/>
      <c r="AA583" s="126"/>
      <c r="AB583" s="126"/>
      <c r="AC583" s="126"/>
      <c r="AD583" s="126"/>
      <c r="AE583" s="126"/>
      <c r="AF583" s="126"/>
    </row>
    <row r="584" spans="1:32" ht="15.75">
      <c r="A584" s="28"/>
      <c r="B584" s="41" t="s">
        <v>38</v>
      </c>
      <c r="C584" s="30" t="s">
        <v>606</v>
      </c>
      <c r="D584" s="30"/>
      <c r="E584" s="30"/>
      <c r="F584" s="36"/>
      <c r="G584" s="30"/>
      <c r="H584" s="30"/>
      <c r="I584" s="30"/>
      <c r="J584" s="30"/>
      <c r="K584" s="115"/>
      <c r="L584" s="120"/>
      <c r="M584" s="120"/>
      <c r="N584" s="120"/>
      <c r="O584" s="120"/>
      <c r="P584" s="200"/>
      <c r="Q584" s="200"/>
      <c r="R584" s="200"/>
      <c r="S584" s="126"/>
      <c r="T584" s="126"/>
      <c r="U584" s="201"/>
      <c r="V584" s="138"/>
      <c r="W584" s="126"/>
      <c r="X584" s="126"/>
      <c r="Y584" s="126"/>
      <c r="Z584" s="126"/>
      <c r="AA584" s="126"/>
      <c r="AB584" s="126"/>
      <c r="AC584" s="126"/>
      <c r="AD584" s="126"/>
      <c r="AE584" s="126"/>
      <c r="AF584" s="126"/>
    </row>
    <row r="585" spans="1:32" ht="47.25">
      <c r="A585" s="28"/>
      <c r="B585" s="40" t="s">
        <v>443</v>
      </c>
      <c r="C585" s="30" t="s">
        <v>606</v>
      </c>
      <c r="D585" s="30" t="s">
        <v>525</v>
      </c>
      <c r="E585" s="30" t="s">
        <v>507</v>
      </c>
      <c r="F585" s="36" t="s">
        <v>541</v>
      </c>
      <c r="G585" s="30"/>
      <c r="H585" s="30"/>
      <c r="I585" s="30" t="s">
        <v>509</v>
      </c>
      <c r="J585" s="30" t="s">
        <v>510</v>
      </c>
      <c r="K585" s="115"/>
      <c r="L585" s="120">
        <f>L586+L589</f>
        <v>5989287.5</v>
      </c>
      <c r="M585" s="120"/>
      <c r="N585" s="120"/>
      <c r="O585" s="120"/>
      <c r="P585" s="200"/>
      <c r="Q585" s="200"/>
      <c r="R585" s="200"/>
      <c r="S585" s="126"/>
      <c r="T585" s="126"/>
      <c r="U585" s="201"/>
      <c r="V585" s="138"/>
      <c r="W585" s="126"/>
      <c r="X585" s="126"/>
      <c r="Y585" s="126"/>
      <c r="Z585" s="126"/>
      <c r="AA585" s="126"/>
      <c r="AB585" s="126"/>
      <c r="AC585" s="126"/>
      <c r="AD585" s="126"/>
      <c r="AE585" s="126"/>
      <c r="AF585" s="126"/>
    </row>
    <row r="586" spans="1:32" ht="47.25">
      <c r="A586" s="28"/>
      <c r="B586" s="40" t="s">
        <v>444</v>
      </c>
      <c r="C586" s="30" t="s">
        <v>606</v>
      </c>
      <c r="D586" s="30" t="s">
        <v>525</v>
      </c>
      <c r="E586" s="30" t="s">
        <v>507</v>
      </c>
      <c r="F586" s="36" t="s">
        <v>541</v>
      </c>
      <c r="G586" s="30"/>
      <c r="H586" s="30"/>
      <c r="I586" s="30"/>
      <c r="J586" s="30"/>
      <c r="K586" s="115"/>
      <c r="L586" s="120">
        <f>L587</f>
        <v>0</v>
      </c>
      <c r="M586" s="120"/>
      <c r="N586" s="120"/>
      <c r="O586" s="120"/>
      <c r="P586" s="200"/>
      <c r="Q586" s="200"/>
      <c r="R586" s="200"/>
      <c r="S586" s="126"/>
      <c r="T586" s="126"/>
      <c r="U586" s="201"/>
      <c r="V586" s="138"/>
      <c r="W586" s="126"/>
      <c r="X586" s="126"/>
      <c r="Y586" s="126"/>
      <c r="Z586" s="126"/>
      <c r="AA586" s="126"/>
      <c r="AB586" s="126"/>
      <c r="AC586" s="126"/>
      <c r="AD586" s="126"/>
      <c r="AE586" s="126"/>
      <c r="AF586" s="126"/>
    </row>
    <row r="587" spans="1:32" ht="31.5">
      <c r="A587" s="28"/>
      <c r="B587" s="40" t="s">
        <v>445</v>
      </c>
      <c r="C587" s="30" t="s">
        <v>606</v>
      </c>
      <c r="D587" s="30" t="s">
        <v>525</v>
      </c>
      <c r="E587" s="30" t="s">
        <v>507</v>
      </c>
      <c r="F587" s="36" t="s">
        <v>541</v>
      </c>
      <c r="G587" s="30" t="s">
        <v>412</v>
      </c>
      <c r="H587" s="30"/>
      <c r="I587" s="30"/>
      <c r="J587" s="30"/>
      <c r="K587" s="115"/>
      <c r="L587" s="120">
        <f>L588</f>
        <v>0</v>
      </c>
      <c r="M587" s="120"/>
      <c r="N587" s="120"/>
      <c r="O587" s="120"/>
      <c r="P587" s="200"/>
      <c r="Q587" s="200"/>
      <c r="R587" s="200"/>
      <c r="S587" s="126"/>
      <c r="T587" s="126"/>
      <c r="U587" s="201"/>
      <c r="V587" s="138"/>
      <c r="W587" s="126"/>
      <c r="X587" s="126"/>
      <c r="Y587" s="126"/>
      <c r="Z587" s="126"/>
      <c r="AA587" s="126"/>
      <c r="AB587" s="126"/>
      <c r="AC587" s="126"/>
      <c r="AD587" s="126"/>
      <c r="AE587" s="126"/>
      <c r="AF587" s="126"/>
    </row>
    <row r="588" spans="1:32" ht="47.25">
      <c r="A588" s="28"/>
      <c r="B588" s="40" t="s">
        <v>446</v>
      </c>
      <c r="C588" s="30" t="s">
        <v>606</v>
      </c>
      <c r="D588" s="30" t="s">
        <v>525</v>
      </c>
      <c r="E588" s="30" t="s">
        <v>507</v>
      </c>
      <c r="F588" s="36" t="s">
        <v>541</v>
      </c>
      <c r="G588" s="30" t="s">
        <v>412</v>
      </c>
      <c r="H588" s="30" t="s">
        <v>507</v>
      </c>
      <c r="I588" s="30" t="s">
        <v>432</v>
      </c>
      <c r="J588" s="30" t="s">
        <v>162</v>
      </c>
      <c r="K588" s="115"/>
      <c r="L588" s="120">
        <f>AD588</f>
        <v>0</v>
      </c>
      <c r="M588" s="120"/>
      <c r="N588" s="120"/>
      <c r="O588" s="120"/>
      <c r="P588" s="200"/>
      <c r="Q588" s="200"/>
      <c r="R588" s="200"/>
      <c r="S588" s="126"/>
      <c r="T588" s="126"/>
      <c r="U588" s="201"/>
      <c r="V588" s="138"/>
      <c r="W588" s="126"/>
      <c r="X588" s="126"/>
      <c r="Y588" s="126"/>
      <c r="Z588" s="126"/>
      <c r="AA588" s="126"/>
      <c r="AB588" s="126"/>
      <c r="AC588" s="126"/>
      <c r="AD588" s="126"/>
      <c r="AE588" s="126"/>
      <c r="AF588" s="126"/>
    </row>
    <row r="589" spans="1:32" ht="47.25">
      <c r="A589" s="28"/>
      <c r="B589" s="40" t="s">
        <v>443</v>
      </c>
      <c r="C589" s="30" t="s">
        <v>606</v>
      </c>
      <c r="D589" s="30" t="s">
        <v>525</v>
      </c>
      <c r="E589" s="30" t="s">
        <v>507</v>
      </c>
      <c r="F589" s="36" t="s">
        <v>541</v>
      </c>
      <c r="G589" s="30"/>
      <c r="H589" s="30"/>
      <c r="I589" s="30"/>
      <c r="J589" s="30"/>
      <c r="K589" s="115"/>
      <c r="L589" s="120">
        <f>L590</f>
        <v>5989287.5</v>
      </c>
      <c r="M589" s="120"/>
      <c r="N589" s="120"/>
      <c r="O589" s="120"/>
      <c r="P589" s="200"/>
      <c r="Q589" s="200"/>
      <c r="R589" s="200"/>
      <c r="S589" s="126"/>
      <c r="T589" s="126"/>
      <c r="U589" s="201"/>
      <c r="V589" s="138"/>
      <c r="W589" s="126"/>
      <c r="X589" s="126"/>
      <c r="Y589" s="126"/>
      <c r="Z589" s="126"/>
      <c r="AA589" s="126"/>
      <c r="AB589" s="126"/>
      <c r="AC589" s="126"/>
      <c r="AD589" s="126"/>
      <c r="AE589" s="126"/>
      <c r="AF589" s="126"/>
    </row>
    <row r="590" spans="1:32" ht="47.25">
      <c r="A590" s="28"/>
      <c r="B590" s="40" t="s">
        <v>444</v>
      </c>
      <c r="C590" s="30" t="s">
        <v>606</v>
      </c>
      <c r="D590" s="30" t="s">
        <v>525</v>
      </c>
      <c r="E590" s="30" t="s">
        <v>507</v>
      </c>
      <c r="F590" s="36" t="s">
        <v>541</v>
      </c>
      <c r="G590" s="30" t="s">
        <v>412</v>
      </c>
      <c r="H590" s="30"/>
      <c r="I590" s="30"/>
      <c r="J590" s="30"/>
      <c r="K590" s="115"/>
      <c r="L590" s="120">
        <f>L591</f>
        <v>5989287.5</v>
      </c>
      <c r="M590" s="120"/>
      <c r="N590" s="120"/>
      <c r="O590" s="120"/>
      <c r="P590" s="200"/>
      <c r="Q590" s="200"/>
      <c r="R590" s="200"/>
      <c r="S590" s="126"/>
      <c r="T590" s="126"/>
      <c r="U590" s="201"/>
      <c r="V590" s="138"/>
      <c r="W590" s="126"/>
      <c r="X590" s="126"/>
      <c r="Y590" s="126"/>
      <c r="Z590" s="126"/>
      <c r="AA590" s="126"/>
      <c r="AB590" s="126"/>
      <c r="AC590" s="126"/>
      <c r="AD590" s="126"/>
      <c r="AE590" s="126"/>
      <c r="AF590" s="126"/>
    </row>
    <row r="591" spans="1:32" ht="31.5">
      <c r="A591" s="28"/>
      <c r="B591" s="40" t="s">
        <v>445</v>
      </c>
      <c r="C591" s="30" t="s">
        <v>606</v>
      </c>
      <c r="D591" s="30" t="s">
        <v>525</v>
      </c>
      <c r="E591" s="30" t="s">
        <v>507</v>
      </c>
      <c r="F591" s="36" t="s">
        <v>541</v>
      </c>
      <c r="G591" s="30" t="s">
        <v>412</v>
      </c>
      <c r="H591" s="30" t="s">
        <v>507</v>
      </c>
      <c r="I591" s="30"/>
      <c r="J591" s="30"/>
      <c r="K591" s="115"/>
      <c r="L591" s="120">
        <f>L592+L593+L594</f>
        <v>5989287.5</v>
      </c>
      <c r="M591" s="120"/>
      <c r="N591" s="120"/>
      <c r="O591" s="120"/>
      <c r="P591" s="200"/>
      <c r="Q591" s="200"/>
      <c r="R591" s="200"/>
      <c r="S591" s="126"/>
      <c r="T591" s="126"/>
      <c r="U591" s="201"/>
      <c r="V591" s="138"/>
      <c r="W591" s="126"/>
      <c r="X591" s="126"/>
      <c r="Y591" s="126"/>
      <c r="Z591" s="126"/>
      <c r="AA591" s="126"/>
      <c r="AB591" s="126"/>
      <c r="AC591" s="126"/>
      <c r="AD591" s="126"/>
      <c r="AE591" s="126"/>
      <c r="AF591" s="126"/>
    </row>
    <row r="592" spans="1:32" ht="94.5">
      <c r="A592" s="28"/>
      <c r="B592" s="40" t="s">
        <v>954</v>
      </c>
      <c r="C592" s="30" t="s">
        <v>606</v>
      </c>
      <c r="D592" s="30" t="s">
        <v>525</v>
      </c>
      <c r="E592" s="30" t="s">
        <v>507</v>
      </c>
      <c r="F592" s="36" t="s">
        <v>541</v>
      </c>
      <c r="G592" s="30" t="s">
        <v>412</v>
      </c>
      <c r="H592" s="30" t="s">
        <v>507</v>
      </c>
      <c r="I592" s="30" t="s">
        <v>434</v>
      </c>
      <c r="J592" s="30" t="s">
        <v>162</v>
      </c>
      <c r="K592" s="115"/>
      <c r="L592" s="120">
        <f>U592</f>
        <v>4993692</v>
      </c>
      <c r="M592" s="120"/>
      <c r="N592" s="120"/>
      <c r="O592" s="120"/>
      <c r="P592" s="200"/>
      <c r="Q592" s="200"/>
      <c r="R592" s="200"/>
      <c r="S592" s="126"/>
      <c r="T592" s="126"/>
      <c r="U592" s="201">
        <v>4993692</v>
      </c>
      <c r="V592" s="138"/>
      <c r="W592" s="126"/>
      <c r="X592" s="126"/>
      <c r="Y592" s="126"/>
      <c r="Z592" s="126"/>
      <c r="AA592" s="126"/>
      <c r="AB592" s="126"/>
      <c r="AC592" s="126"/>
      <c r="AD592" s="126"/>
      <c r="AE592" s="126"/>
      <c r="AF592" s="126"/>
    </row>
    <row r="593" spans="1:32" ht="63">
      <c r="A593" s="28"/>
      <c r="B593" s="40" t="s">
        <v>447</v>
      </c>
      <c r="C593" s="30" t="s">
        <v>606</v>
      </c>
      <c r="D593" s="30" t="s">
        <v>525</v>
      </c>
      <c r="E593" s="30" t="s">
        <v>507</v>
      </c>
      <c r="F593" s="36" t="s">
        <v>541</v>
      </c>
      <c r="G593" s="30" t="s">
        <v>412</v>
      </c>
      <c r="H593" s="30" t="s">
        <v>507</v>
      </c>
      <c r="I593" s="30" t="s">
        <v>434</v>
      </c>
      <c r="J593" s="30" t="s">
        <v>555</v>
      </c>
      <c r="K593" s="115"/>
      <c r="L593" s="120">
        <f>Q593+U593+O593</f>
        <v>995595.5</v>
      </c>
      <c r="M593" s="120"/>
      <c r="N593" s="120"/>
      <c r="O593" s="120">
        <v>366750</v>
      </c>
      <c r="P593" s="200"/>
      <c r="Q593" s="200">
        <v>429097.5</v>
      </c>
      <c r="R593" s="200"/>
      <c r="S593" s="126"/>
      <c r="T593" s="126"/>
      <c r="U593" s="201">
        <v>199748</v>
      </c>
      <c r="V593" s="138"/>
      <c r="W593" s="126"/>
      <c r="X593" s="126"/>
      <c r="Y593" s="126"/>
      <c r="Z593" s="126"/>
      <c r="AA593" s="126"/>
      <c r="AB593" s="126"/>
      <c r="AC593" s="126"/>
      <c r="AD593" s="126"/>
      <c r="AE593" s="126"/>
      <c r="AF593" s="126"/>
    </row>
    <row r="594" spans="1:32" ht="63">
      <c r="A594" s="28"/>
      <c r="B594" s="40" t="s">
        <v>449</v>
      </c>
      <c r="C594" s="30" t="s">
        <v>606</v>
      </c>
      <c r="D594" s="30" t="s">
        <v>525</v>
      </c>
      <c r="E594" s="30" t="s">
        <v>507</v>
      </c>
      <c r="F594" s="36" t="s">
        <v>541</v>
      </c>
      <c r="G594" s="30" t="s">
        <v>412</v>
      </c>
      <c r="H594" s="30" t="s">
        <v>507</v>
      </c>
      <c r="I594" s="30" t="s">
        <v>434</v>
      </c>
      <c r="J594" s="30" t="s">
        <v>448</v>
      </c>
      <c r="K594" s="115"/>
      <c r="L594" s="120">
        <f>P594</f>
        <v>0</v>
      </c>
      <c r="M594" s="120"/>
      <c r="N594" s="120"/>
      <c r="O594" s="120"/>
      <c r="P594" s="200"/>
      <c r="Q594" s="200"/>
      <c r="R594" s="200"/>
      <c r="S594" s="126"/>
      <c r="T594" s="126"/>
      <c r="U594" s="201"/>
      <c r="V594" s="138"/>
      <c r="W594" s="126"/>
      <c r="X594" s="126"/>
      <c r="Y594" s="126"/>
      <c r="Z594" s="126"/>
      <c r="AA594" s="126"/>
      <c r="AB594" s="126"/>
      <c r="AC594" s="126"/>
      <c r="AD594" s="126"/>
      <c r="AE594" s="126"/>
      <c r="AF594" s="126"/>
    </row>
    <row r="595" spans="1:32" ht="15.75">
      <c r="A595" s="42"/>
      <c r="B595" s="40" t="s">
        <v>56</v>
      </c>
      <c r="C595" s="30" t="s">
        <v>606</v>
      </c>
      <c r="D595" s="30" t="s">
        <v>525</v>
      </c>
      <c r="E595" s="30" t="s">
        <v>541</v>
      </c>
      <c r="F595" s="36"/>
      <c r="G595" s="30"/>
      <c r="H595" s="30"/>
      <c r="I595" s="30" t="s">
        <v>509</v>
      </c>
      <c r="J595" s="30" t="s">
        <v>510</v>
      </c>
      <c r="K595" s="115"/>
      <c r="L595" s="120">
        <f>L596+L600</f>
        <v>10558288.6</v>
      </c>
      <c r="M595" s="120"/>
      <c r="N595" s="120"/>
      <c r="O595" s="120"/>
      <c r="P595" s="200"/>
      <c r="Q595" s="200"/>
      <c r="R595" s="200"/>
      <c r="S595" s="126"/>
      <c r="T595" s="126"/>
      <c r="U595" s="201"/>
      <c r="V595" s="138"/>
      <c r="W595" s="126"/>
      <c r="X595" s="126"/>
      <c r="Y595" s="126"/>
      <c r="Z595" s="126"/>
      <c r="AA595" s="126"/>
      <c r="AB595" s="126"/>
      <c r="AC595" s="126"/>
      <c r="AD595" s="126"/>
      <c r="AE595" s="126"/>
      <c r="AF595" s="126"/>
    </row>
    <row r="596" spans="1:32" ht="47.25">
      <c r="A596" s="42"/>
      <c r="B596" s="40" t="s">
        <v>443</v>
      </c>
      <c r="C596" s="30" t="s">
        <v>606</v>
      </c>
      <c r="D596" s="30" t="s">
        <v>525</v>
      </c>
      <c r="E596" s="30" t="s">
        <v>541</v>
      </c>
      <c r="F596" s="36" t="s">
        <v>541</v>
      </c>
      <c r="G596" s="30"/>
      <c r="H596" s="30"/>
      <c r="I596" s="30"/>
      <c r="J596" s="30"/>
      <c r="K596" s="115"/>
      <c r="L596" s="120">
        <f>L597</f>
        <v>0</v>
      </c>
      <c r="M596" s="120"/>
      <c r="N596" s="120"/>
      <c r="O596" s="120"/>
      <c r="P596" s="200"/>
      <c r="Q596" s="200"/>
      <c r="R596" s="200"/>
      <c r="S596" s="126"/>
      <c r="T596" s="126"/>
      <c r="U596" s="201"/>
      <c r="V596" s="138"/>
      <c r="W596" s="126"/>
      <c r="X596" s="126"/>
      <c r="Y596" s="126"/>
      <c r="Z596" s="126"/>
      <c r="AA596" s="126"/>
      <c r="AB596" s="126"/>
      <c r="AC596" s="126"/>
      <c r="AD596" s="126"/>
      <c r="AE596" s="126"/>
      <c r="AF596" s="126"/>
    </row>
    <row r="597" spans="1:32" ht="47.25">
      <c r="A597" s="42"/>
      <c r="B597" s="40" t="s">
        <v>456</v>
      </c>
      <c r="C597" s="30" t="s">
        <v>606</v>
      </c>
      <c r="D597" s="30" t="s">
        <v>525</v>
      </c>
      <c r="E597" s="30" t="s">
        <v>541</v>
      </c>
      <c r="F597" s="36" t="s">
        <v>541</v>
      </c>
      <c r="G597" s="30" t="s">
        <v>410</v>
      </c>
      <c r="H597" s="30"/>
      <c r="I597" s="30"/>
      <c r="J597" s="30"/>
      <c r="K597" s="115"/>
      <c r="L597" s="120">
        <f>L598</f>
        <v>0</v>
      </c>
      <c r="M597" s="120"/>
      <c r="N597" s="120"/>
      <c r="O597" s="120"/>
      <c r="P597" s="200"/>
      <c r="Q597" s="200"/>
      <c r="R597" s="200"/>
      <c r="S597" s="126"/>
      <c r="T597" s="126"/>
      <c r="U597" s="201"/>
      <c r="V597" s="138"/>
      <c r="W597" s="126"/>
      <c r="X597" s="126"/>
      <c r="Y597" s="126"/>
      <c r="Z597" s="126"/>
      <c r="AA597" s="126"/>
      <c r="AB597" s="126"/>
      <c r="AC597" s="126"/>
      <c r="AD597" s="126"/>
      <c r="AE597" s="126"/>
      <c r="AF597" s="126"/>
    </row>
    <row r="598" spans="1:32" ht="31.5">
      <c r="A598" s="42"/>
      <c r="B598" s="40" t="s">
        <v>457</v>
      </c>
      <c r="C598" s="30" t="s">
        <v>606</v>
      </c>
      <c r="D598" s="30" t="s">
        <v>525</v>
      </c>
      <c r="E598" s="30" t="s">
        <v>541</v>
      </c>
      <c r="F598" s="36" t="s">
        <v>541</v>
      </c>
      <c r="G598" s="30" t="s">
        <v>410</v>
      </c>
      <c r="H598" s="30" t="s">
        <v>507</v>
      </c>
      <c r="I598" s="30"/>
      <c r="J598" s="30"/>
      <c r="K598" s="115"/>
      <c r="L598" s="120">
        <f>L599</f>
        <v>0</v>
      </c>
      <c r="M598" s="120"/>
      <c r="N598" s="120"/>
      <c r="O598" s="120"/>
      <c r="P598" s="200"/>
      <c r="Q598" s="200"/>
      <c r="R598" s="200"/>
      <c r="S598" s="126"/>
      <c r="T598" s="126"/>
      <c r="U598" s="201"/>
      <c r="V598" s="138"/>
      <c r="W598" s="126"/>
      <c r="X598" s="126"/>
      <c r="Y598" s="126"/>
      <c r="Z598" s="126"/>
      <c r="AA598" s="126"/>
      <c r="AB598" s="126"/>
      <c r="AC598" s="126"/>
      <c r="AD598" s="126"/>
      <c r="AE598" s="126"/>
      <c r="AF598" s="126"/>
    </row>
    <row r="599" spans="1:32" ht="47.25">
      <c r="A599" s="42"/>
      <c r="B599" s="40" t="s">
        <v>446</v>
      </c>
      <c r="C599" s="30" t="s">
        <v>606</v>
      </c>
      <c r="D599" s="30" t="s">
        <v>525</v>
      </c>
      <c r="E599" s="30" t="s">
        <v>541</v>
      </c>
      <c r="F599" s="36" t="s">
        <v>541</v>
      </c>
      <c r="G599" s="30" t="s">
        <v>410</v>
      </c>
      <c r="H599" s="30" t="s">
        <v>507</v>
      </c>
      <c r="I599" s="30" t="s">
        <v>432</v>
      </c>
      <c r="J599" s="30" t="s">
        <v>162</v>
      </c>
      <c r="K599" s="115"/>
      <c r="L599" s="120">
        <f>AD599</f>
        <v>0</v>
      </c>
      <c r="M599" s="120"/>
      <c r="N599" s="120"/>
      <c r="O599" s="120"/>
      <c r="P599" s="200"/>
      <c r="Q599" s="200"/>
      <c r="R599" s="200"/>
      <c r="S599" s="126"/>
      <c r="T599" s="126"/>
      <c r="U599" s="201"/>
      <c r="V599" s="138"/>
      <c r="W599" s="126"/>
      <c r="X599" s="126"/>
      <c r="Y599" s="126"/>
      <c r="Z599" s="126"/>
      <c r="AA599" s="126"/>
      <c r="AB599" s="126"/>
      <c r="AC599" s="126"/>
      <c r="AD599" s="126"/>
      <c r="AE599" s="126"/>
      <c r="AF599" s="126"/>
    </row>
    <row r="600" spans="1:32" ht="47.25">
      <c r="A600" s="42"/>
      <c r="B600" s="150" t="s">
        <v>443</v>
      </c>
      <c r="C600" s="30" t="s">
        <v>606</v>
      </c>
      <c r="D600" s="32" t="s">
        <v>525</v>
      </c>
      <c r="E600" s="32" t="s">
        <v>541</v>
      </c>
      <c r="F600" s="36" t="s">
        <v>541</v>
      </c>
      <c r="G600" s="32"/>
      <c r="H600" s="32"/>
      <c r="I600" s="32"/>
      <c r="J600" s="30"/>
      <c r="K600" s="115"/>
      <c r="L600" s="120">
        <f>L601</f>
        <v>10558288.6</v>
      </c>
      <c r="M600" s="120"/>
      <c r="N600" s="120"/>
      <c r="O600" s="120"/>
      <c r="P600" s="200"/>
      <c r="Q600" s="200"/>
      <c r="R600" s="200"/>
      <c r="S600" s="126"/>
      <c r="T600" s="126"/>
      <c r="U600" s="201"/>
      <c r="V600" s="138"/>
      <c r="W600" s="126"/>
      <c r="X600" s="126"/>
      <c r="Y600" s="126"/>
      <c r="Z600" s="126"/>
      <c r="AA600" s="126"/>
      <c r="AB600" s="126"/>
      <c r="AC600" s="126"/>
      <c r="AD600" s="126"/>
      <c r="AE600" s="126"/>
      <c r="AF600" s="126"/>
    </row>
    <row r="601" spans="1:32" ht="47.25">
      <c r="A601" s="42"/>
      <c r="B601" s="40" t="s">
        <v>456</v>
      </c>
      <c r="C601" s="30" t="s">
        <v>606</v>
      </c>
      <c r="D601" s="30" t="s">
        <v>525</v>
      </c>
      <c r="E601" s="30" t="s">
        <v>541</v>
      </c>
      <c r="F601" s="36" t="s">
        <v>541</v>
      </c>
      <c r="G601" s="30" t="s">
        <v>410</v>
      </c>
      <c r="H601" s="30"/>
      <c r="I601" s="30"/>
      <c r="J601" s="36"/>
      <c r="K601" s="115"/>
      <c r="L601" s="120">
        <f>L602</f>
        <v>10558288.6</v>
      </c>
      <c r="M601" s="120"/>
      <c r="N601" s="120"/>
      <c r="O601" s="120"/>
      <c r="P601" s="200"/>
      <c r="Q601" s="200"/>
      <c r="R601" s="200"/>
      <c r="S601" s="126"/>
      <c r="T601" s="126"/>
      <c r="U601" s="201"/>
      <c r="V601" s="138"/>
      <c r="W601" s="126"/>
      <c r="X601" s="126"/>
      <c r="Y601" s="126"/>
      <c r="Z601" s="126"/>
      <c r="AA601" s="126"/>
      <c r="AB601" s="126"/>
      <c r="AC601" s="126"/>
      <c r="AD601" s="126"/>
      <c r="AE601" s="126"/>
      <c r="AF601" s="126"/>
    </row>
    <row r="602" spans="1:32" ht="31.5">
      <c r="A602" s="42"/>
      <c r="B602" s="40" t="s">
        <v>457</v>
      </c>
      <c r="C602" s="30" t="s">
        <v>606</v>
      </c>
      <c r="D602" s="30" t="s">
        <v>525</v>
      </c>
      <c r="E602" s="30" t="s">
        <v>541</v>
      </c>
      <c r="F602" s="36" t="s">
        <v>541</v>
      </c>
      <c r="G602" s="30" t="s">
        <v>410</v>
      </c>
      <c r="H602" s="30" t="s">
        <v>507</v>
      </c>
      <c r="I602" s="30"/>
      <c r="J602" s="36"/>
      <c r="K602" s="115"/>
      <c r="L602" s="120">
        <f>L603+L604+L605</f>
        <v>10558288.6</v>
      </c>
      <c r="M602" s="120"/>
      <c r="N602" s="120"/>
      <c r="O602" s="120"/>
      <c r="P602" s="200"/>
      <c r="Q602" s="200"/>
      <c r="R602" s="200"/>
      <c r="S602" s="126"/>
      <c r="T602" s="126"/>
      <c r="U602" s="201"/>
      <c r="V602" s="138"/>
      <c r="W602" s="126"/>
      <c r="X602" s="126"/>
      <c r="Y602" s="126"/>
      <c r="Z602" s="126"/>
      <c r="AA602" s="126"/>
      <c r="AB602" s="126"/>
      <c r="AC602" s="126"/>
      <c r="AD602" s="126"/>
      <c r="AE602" s="126"/>
      <c r="AF602" s="126"/>
    </row>
    <row r="603" spans="1:32" ht="94.5">
      <c r="A603" s="28"/>
      <c r="B603" s="40" t="s">
        <v>955</v>
      </c>
      <c r="C603" s="30" t="s">
        <v>606</v>
      </c>
      <c r="D603" s="30" t="s">
        <v>525</v>
      </c>
      <c r="E603" s="30" t="s">
        <v>541</v>
      </c>
      <c r="F603" s="36" t="s">
        <v>541</v>
      </c>
      <c r="G603" s="30" t="s">
        <v>410</v>
      </c>
      <c r="H603" s="30" t="s">
        <v>507</v>
      </c>
      <c r="I603" s="30" t="s">
        <v>460</v>
      </c>
      <c r="J603" s="36" t="s">
        <v>162</v>
      </c>
      <c r="K603" s="112"/>
      <c r="L603" s="120">
        <f>V603</f>
        <v>9584030</v>
      </c>
      <c r="M603" s="120"/>
      <c r="N603" s="120"/>
      <c r="O603" s="120"/>
      <c r="P603" s="200"/>
      <c r="Q603" s="200"/>
      <c r="R603" s="200"/>
      <c r="S603" s="126"/>
      <c r="T603" s="126"/>
      <c r="U603" s="201"/>
      <c r="V603" s="138">
        <v>9584030</v>
      </c>
      <c r="W603" s="126"/>
      <c r="X603" s="126"/>
      <c r="Y603" s="126"/>
      <c r="Z603" s="126"/>
      <c r="AA603" s="126"/>
      <c r="AB603" s="126"/>
      <c r="AC603" s="126"/>
      <c r="AD603" s="126"/>
      <c r="AE603" s="126"/>
      <c r="AF603" s="126"/>
    </row>
    <row r="604" spans="1:32" ht="63">
      <c r="A604" s="28"/>
      <c r="B604" s="150" t="s">
        <v>458</v>
      </c>
      <c r="C604" s="30" t="s">
        <v>606</v>
      </c>
      <c r="D604" s="30" t="s">
        <v>525</v>
      </c>
      <c r="E604" s="30" t="s">
        <v>541</v>
      </c>
      <c r="F604" s="36" t="s">
        <v>541</v>
      </c>
      <c r="G604" s="30" t="s">
        <v>410</v>
      </c>
      <c r="H604" s="30" t="s">
        <v>507</v>
      </c>
      <c r="I604" s="30" t="s">
        <v>460</v>
      </c>
      <c r="J604" s="30" t="s">
        <v>555</v>
      </c>
      <c r="K604" s="115"/>
      <c r="L604" s="120">
        <f>Q604+V604</f>
        <v>864210</v>
      </c>
      <c r="M604" s="120"/>
      <c r="N604" s="120"/>
      <c r="O604" s="120"/>
      <c r="P604" s="200"/>
      <c r="Q604" s="200">
        <v>630450</v>
      </c>
      <c r="R604" s="200"/>
      <c r="S604" s="126"/>
      <c r="T604" s="126"/>
      <c r="U604" s="201"/>
      <c r="V604" s="138">
        <v>233760</v>
      </c>
      <c r="W604" s="126"/>
      <c r="X604" s="126"/>
      <c r="Y604" s="126"/>
      <c r="Z604" s="126"/>
      <c r="AA604" s="126"/>
      <c r="AB604" s="126"/>
      <c r="AC604" s="126"/>
      <c r="AD604" s="126"/>
      <c r="AE604" s="126"/>
      <c r="AF604" s="126"/>
    </row>
    <row r="605" spans="1:32" ht="63">
      <c r="A605" s="28"/>
      <c r="B605" s="150" t="s">
        <v>459</v>
      </c>
      <c r="C605" s="30" t="s">
        <v>606</v>
      </c>
      <c r="D605" s="30" t="s">
        <v>525</v>
      </c>
      <c r="E605" s="30" t="s">
        <v>541</v>
      </c>
      <c r="F605" s="36" t="s">
        <v>541</v>
      </c>
      <c r="G605" s="30" t="s">
        <v>410</v>
      </c>
      <c r="H605" s="30" t="s">
        <v>507</v>
      </c>
      <c r="I605" s="30" t="s">
        <v>460</v>
      </c>
      <c r="J605" s="30" t="s">
        <v>448</v>
      </c>
      <c r="K605" s="115"/>
      <c r="L605" s="120">
        <f>P605</f>
        <v>110048.6</v>
      </c>
      <c r="M605" s="120"/>
      <c r="N605" s="120"/>
      <c r="O605" s="120"/>
      <c r="P605" s="200">
        <v>110048.6</v>
      </c>
      <c r="Q605" s="200"/>
      <c r="R605" s="200"/>
      <c r="S605" s="126"/>
      <c r="T605" s="126"/>
      <c r="U605" s="201"/>
      <c r="V605" s="138"/>
      <c r="W605" s="126"/>
      <c r="X605" s="126"/>
      <c r="Y605" s="126"/>
      <c r="Z605" s="126"/>
      <c r="AA605" s="126"/>
      <c r="AB605" s="126"/>
      <c r="AC605" s="126"/>
      <c r="AD605" s="126"/>
      <c r="AE605" s="126"/>
      <c r="AF605" s="126"/>
    </row>
    <row r="606" spans="1:32" ht="47.25">
      <c r="A606" s="28"/>
      <c r="B606" s="40" t="s">
        <v>443</v>
      </c>
      <c r="C606" s="30" t="s">
        <v>606</v>
      </c>
      <c r="D606" s="30" t="s">
        <v>525</v>
      </c>
      <c r="E606" s="30" t="s">
        <v>523</v>
      </c>
      <c r="F606" s="36" t="s">
        <v>523</v>
      </c>
      <c r="G606" s="30"/>
      <c r="H606" s="30"/>
      <c r="I606" s="30"/>
      <c r="J606" s="30"/>
      <c r="K606" s="115"/>
      <c r="L606" s="120">
        <f>L607</f>
        <v>0</v>
      </c>
      <c r="M606" s="120"/>
      <c r="N606" s="120"/>
      <c r="O606" s="120"/>
      <c r="P606" s="200"/>
      <c r="Q606" s="200"/>
      <c r="R606" s="200"/>
      <c r="S606" s="126"/>
      <c r="T606" s="126"/>
      <c r="U606" s="201"/>
      <c r="V606" s="138"/>
      <c r="W606" s="126"/>
      <c r="X606" s="126"/>
      <c r="Y606" s="126"/>
      <c r="Z606" s="126"/>
      <c r="AA606" s="126"/>
      <c r="AB606" s="126"/>
      <c r="AC606" s="126"/>
      <c r="AD606" s="126"/>
      <c r="AE606" s="126"/>
      <c r="AF606" s="126"/>
    </row>
    <row r="607" spans="1:32" ht="47.25">
      <c r="A607" s="28"/>
      <c r="B607" s="40" t="s">
        <v>456</v>
      </c>
      <c r="C607" s="30" t="s">
        <v>606</v>
      </c>
      <c r="D607" s="30" t="s">
        <v>525</v>
      </c>
      <c r="E607" s="30" t="s">
        <v>523</v>
      </c>
      <c r="F607" s="36" t="s">
        <v>523</v>
      </c>
      <c r="G607" s="30" t="s">
        <v>415</v>
      </c>
      <c r="H607" s="30"/>
      <c r="I607" s="30"/>
      <c r="J607" s="30"/>
      <c r="K607" s="116"/>
      <c r="L607" s="120">
        <f>L608</f>
        <v>0</v>
      </c>
      <c r="M607" s="120"/>
      <c r="N607" s="120"/>
      <c r="O607" s="120"/>
      <c r="P607" s="200"/>
      <c r="Q607" s="200"/>
      <c r="R607" s="200"/>
      <c r="S607" s="126"/>
      <c r="T607" s="126"/>
      <c r="U607" s="201"/>
      <c r="V607" s="138"/>
      <c r="W607" s="126"/>
      <c r="X607" s="126"/>
      <c r="Y607" s="126"/>
      <c r="Z607" s="126"/>
      <c r="AA607" s="126"/>
      <c r="AB607" s="126"/>
      <c r="AC607" s="126"/>
      <c r="AD607" s="126"/>
      <c r="AE607" s="126"/>
      <c r="AF607" s="126"/>
    </row>
    <row r="608" spans="1:32" ht="31.5">
      <c r="A608" s="28"/>
      <c r="B608" s="40" t="s">
        <v>457</v>
      </c>
      <c r="C608" s="30" t="s">
        <v>606</v>
      </c>
      <c r="D608" s="30" t="s">
        <v>525</v>
      </c>
      <c r="E608" s="30" t="s">
        <v>523</v>
      </c>
      <c r="F608" s="36" t="s">
        <v>523</v>
      </c>
      <c r="G608" s="30" t="s">
        <v>415</v>
      </c>
      <c r="H608" s="30" t="s">
        <v>541</v>
      </c>
      <c r="I608" s="30"/>
      <c r="J608" s="30"/>
      <c r="K608" s="115"/>
      <c r="L608" s="120">
        <f>L609</f>
        <v>0</v>
      </c>
      <c r="M608" s="120"/>
      <c r="N608" s="120"/>
      <c r="O608" s="120"/>
      <c r="P608" s="200"/>
      <c r="Q608" s="200"/>
      <c r="R608" s="200"/>
      <c r="S608" s="126"/>
      <c r="T608" s="126"/>
      <c r="U608" s="201"/>
      <c r="V608" s="138"/>
      <c r="W608" s="126"/>
      <c r="X608" s="126"/>
      <c r="Y608" s="126"/>
      <c r="Z608" s="126"/>
      <c r="AA608" s="126"/>
      <c r="AB608" s="126"/>
      <c r="AC608" s="126"/>
      <c r="AD608" s="126"/>
      <c r="AE608" s="126"/>
      <c r="AF608" s="126"/>
    </row>
    <row r="609" spans="1:32" ht="15.75">
      <c r="A609" s="28"/>
      <c r="B609" s="40" t="s">
        <v>461</v>
      </c>
      <c r="C609" s="30" t="s">
        <v>606</v>
      </c>
      <c r="D609" s="30" t="s">
        <v>525</v>
      </c>
      <c r="E609" s="30" t="s">
        <v>523</v>
      </c>
      <c r="F609" s="36" t="s">
        <v>523</v>
      </c>
      <c r="G609" s="30" t="s">
        <v>415</v>
      </c>
      <c r="H609" s="30" t="s">
        <v>541</v>
      </c>
      <c r="I609" s="30" t="s">
        <v>462</v>
      </c>
      <c r="J609" s="30" t="s">
        <v>555</v>
      </c>
      <c r="K609" s="115"/>
      <c r="L609" s="120">
        <f>AA609</f>
        <v>0</v>
      </c>
      <c r="M609" s="120"/>
      <c r="N609" s="120"/>
      <c r="O609" s="120"/>
      <c r="P609" s="200"/>
      <c r="Q609" s="200"/>
      <c r="R609" s="200"/>
      <c r="S609" s="126"/>
      <c r="T609" s="126"/>
      <c r="U609" s="201"/>
      <c r="V609" s="138"/>
      <c r="W609" s="126"/>
      <c r="X609" s="126"/>
      <c r="Y609" s="126"/>
      <c r="Z609" s="126"/>
      <c r="AA609" s="126"/>
      <c r="AB609" s="126"/>
      <c r="AC609" s="126"/>
      <c r="AD609" s="126"/>
      <c r="AE609" s="126"/>
      <c r="AF609" s="126"/>
    </row>
    <row r="610" spans="1:32" ht="47.25">
      <c r="A610" s="28"/>
      <c r="B610" s="40" t="s">
        <v>443</v>
      </c>
      <c r="C610" s="30" t="s">
        <v>606</v>
      </c>
      <c r="D610" s="30" t="s">
        <v>538</v>
      </c>
      <c r="E610" s="30" t="s">
        <v>514</v>
      </c>
      <c r="F610" s="36" t="s">
        <v>523</v>
      </c>
      <c r="G610" s="30"/>
      <c r="H610" s="30"/>
      <c r="I610" s="30"/>
      <c r="J610" s="30"/>
      <c r="K610" s="115"/>
      <c r="L610" s="120">
        <f>L611+L614</f>
        <v>577620</v>
      </c>
      <c r="M610" s="120"/>
      <c r="N610" s="120"/>
      <c r="O610" s="120"/>
      <c r="P610" s="200"/>
      <c r="Q610" s="200"/>
      <c r="R610" s="200"/>
      <c r="S610" s="126"/>
      <c r="T610" s="126"/>
      <c r="U610" s="201"/>
      <c r="V610" s="138"/>
      <c r="W610" s="126"/>
      <c r="X610" s="126"/>
      <c r="Y610" s="126"/>
      <c r="Z610" s="126"/>
      <c r="AA610" s="126"/>
      <c r="AB610" s="126"/>
      <c r="AC610" s="126"/>
      <c r="AD610" s="126"/>
      <c r="AE610" s="126"/>
      <c r="AF610" s="126"/>
    </row>
    <row r="611" spans="1:32" ht="47.25">
      <c r="A611" s="28"/>
      <c r="B611" s="40" t="s">
        <v>444</v>
      </c>
      <c r="C611" s="30" t="s">
        <v>606</v>
      </c>
      <c r="D611" s="30" t="s">
        <v>538</v>
      </c>
      <c r="E611" s="30" t="s">
        <v>514</v>
      </c>
      <c r="F611" s="36" t="s">
        <v>523</v>
      </c>
      <c r="G611" s="30" t="s">
        <v>412</v>
      </c>
      <c r="H611" s="30"/>
      <c r="I611" s="30"/>
      <c r="J611" s="30"/>
      <c r="K611" s="115"/>
      <c r="L611" s="120">
        <f>L612</f>
        <v>70000</v>
      </c>
      <c r="M611" s="120"/>
      <c r="N611" s="120"/>
      <c r="O611" s="120"/>
      <c r="P611" s="200"/>
      <c r="Q611" s="200"/>
      <c r="R611" s="200"/>
      <c r="S611" s="126"/>
      <c r="T611" s="126"/>
      <c r="U611" s="201"/>
      <c r="V611" s="138"/>
      <c r="W611" s="126"/>
      <c r="X611" s="126"/>
      <c r="Y611" s="126"/>
      <c r="Z611" s="126"/>
      <c r="AA611" s="126"/>
      <c r="AB611" s="126"/>
      <c r="AC611" s="126"/>
      <c r="AD611" s="126"/>
      <c r="AE611" s="126"/>
      <c r="AF611" s="126"/>
    </row>
    <row r="612" spans="1:32" ht="31.5">
      <c r="A612" s="28"/>
      <c r="B612" s="40" t="s">
        <v>445</v>
      </c>
      <c r="C612" s="30" t="s">
        <v>606</v>
      </c>
      <c r="D612" s="30" t="s">
        <v>538</v>
      </c>
      <c r="E612" s="30" t="s">
        <v>514</v>
      </c>
      <c r="F612" s="36" t="s">
        <v>523</v>
      </c>
      <c r="G612" s="30" t="s">
        <v>412</v>
      </c>
      <c r="H612" s="30" t="s">
        <v>507</v>
      </c>
      <c r="I612" s="30"/>
      <c r="J612" s="30"/>
      <c r="K612" s="115"/>
      <c r="L612" s="120">
        <f>L613</f>
        <v>70000</v>
      </c>
      <c r="M612" s="120"/>
      <c r="N612" s="120"/>
      <c r="O612" s="120"/>
      <c r="P612" s="200"/>
      <c r="Q612" s="200"/>
      <c r="R612" s="200"/>
      <c r="S612" s="126"/>
      <c r="T612" s="126"/>
      <c r="U612" s="201"/>
      <c r="V612" s="138"/>
      <c r="W612" s="126"/>
      <c r="X612" s="126"/>
      <c r="Y612" s="126"/>
      <c r="Z612" s="126"/>
      <c r="AA612" s="126"/>
      <c r="AB612" s="126"/>
      <c r="AC612" s="126"/>
      <c r="AD612" s="126"/>
      <c r="AE612" s="126"/>
      <c r="AF612" s="126"/>
    </row>
    <row r="613" spans="1:32" ht="31.5">
      <c r="A613" s="28"/>
      <c r="B613" s="40" t="s">
        <v>450</v>
      </c>
      <c r="C613" s="30" t="s">
        <v>606</v>
      </c>
      <c r="D613" s="30" t="s">
        <v>538</v>
      </c>
      <c r="E613" s="30" t="s">
        <v>514</v>
      </c>
      <c r="F613" s="36" t="s">
        <v>523</v>
      </c>
      <c r="G613" s="30" t="s">
        <v>412</v>
      </c>
      <c r="H613" s="30" t="s">
        <v>507</v>
      </c>
      <c r="I613" s="30" t="s">
        <v>451</v>
      </c>
      <c r="J613" s="30" t="s">
        <v>535</v>
      </c>
      <c r="K613" s="115"/>
      <c r="L613" s="120">
        <f>X613</f>
        <v>70000</v>
      </c>
      <c r="M613" s="120"/>
      <c r="N613" s="120"/>
      <c r="O613" s="120"/>
      <c r="P613" s="200"/>
      <c r="Q613" s="200"/>
      <c r="R613" s="200"/>
      <c r="S613" s="126"/>
      <c r="T613" s="126"/>
      <c r="U613" s="201"/>
      <c r="V613" s="138"/>
      <c r="W613" s="126"/>
      <c r="X613" s="126">
        <v>70000</v>
      </c>
      <c r="Y613" s="126"/>
      <c r="Z613" s="126"/>
      <c r="AA613" s="126"/>
      <c r="AB613" s="126"/>
      <c r="AC613" s="126"/>
      <c r="AD613" s="126"/>
      <c r="AE613" s="126"/>
      <c r="AF613" s="126"/>
    </row>
    <row r="614" spans="1:32" ht="47.25">
      <c r="A614" s="28"/>
      <c r="B614" s="40" t="s">
        <v>443</v>
      </c>
      <c r="C614" s="30" t="s">
        <v>606</v>
      </c>
      <c r="D614" s="30" t="s">
        <v>538</v>
      </c>
      <c r="E614" s="30" t="s">
        <v>514</v>
      </c>
      <c r="F614" s="36" t="s">
        <v>523</v>
      </c>
      <c r="G614" s="30"/>
      <c r="H614" s="30"/>
      <c r="I614" s="30"/>
      <c r="J614" s="30"/>
      <c r="K614" s="115"/>
      <c r="L614" s="120">
        <f>L615</f>
        <v>507620</v>
      </c>
      <c r="M614" s="120"/>
      <c r="N614" s="120"/>
      <c r="O614" s="120"/>
      <c r="P614" s="200"/>
      <c r="Q614" s="200"/>
      <c r="R614" s="200"/>
      <c r="S614" s="126"/>
      <c r="T614" s="126"/>
      <c r="U614" s="201"/>
      <c r="V614" s="138"/>
      <c r="W614" s="126"/>
      <c r="X614" s="126"/>
      <c r="Y614" s="126"/>
      <c r="Z614" s="126"/>
      <c r="AA614" s="126"/>
      <c r="AB614" s="126"/>
      <c r="AC614" s="126"/>
      <c r="AD614" s="126"/>
      <c r="AE614" s="126"/>
      <c r="AF614" s="126"/>
    </row>
    <row r="615" spans="1:32" ht="47.25">
      <c r="A615" s="28"/>
      <c r="B615" s="40" t="s">
        <v>456</v>
      </c>
      <c r="C615" s="30" t="s">
        <v>606</v>
      </c>
      <c r="D615" s="30" t="s">
        <v>538</v>
      </c>
      <c r="E615" s="30" t="s">
        <v>514</v>
      </c>
      <c r="F615" s="36" t="s">
        <v>523</v>
      </c>
      <c r="G615" s="30" t="s">
        <v>410</v>
      </c>
      <c r="H615" s="30"/>
      <c r="I615" s="30"/>
      <c r="J615" s="36"/>
      <c r="K615" s="115"/>
      <c r="L615" s="120">
        <f>L616</f>
        <v>507620</v>
      </c>
      <c r="M615" s="120"/>
      <c r="N615" s="120"/>
      <c r="O615" s="120"/>
      <c r="P615" s="200"/>
      <c r="Q615" s="200"/>
      <c r="R615" s="200"/>
      <c r="S615" s="126"/>
      <c r="T615" s="126"/>
      <c r="U615" s="201"/>
      <c r="V615" s="138"/>
      <c r="W615" s="126"/>
      <c r="X615" s="126"/>
      <c r="Y615" s="126"/>
      <c r="Z615" s="126"/>
      <c r="AA615" s="126"/>
      <c r="AB615" s="126"/>
      <c r="AC615" s="126"/>
      <c r="AD615" s="126"/>
      <c r="AE615" s="126"/>
      <c r="AF615" s="126"/>
    </row>
    <row r="616" spans="1:32" ht="31.5">
      <c r="A616" s="28"/>
      <c r="B616" s="37" t="s">
        <v>578</v>
      </c>
      <c r="C616" s="30" t="s">
        <v>606</v>
      </c>
      <c r="D616" s="30" t="s">
        <v>538</v>
      </c>
      <c r="E616" s="30" t="s">
        <v>514</v>
      </c>
      <c r="F616" s="36" t="s">
        <v>523</v>
      </c>
      <c r="G616" s="30" t="s">
        <v>410</v>
      </c>
      <c r="H616" s="30" t="s">
        <v>508</v>
      </c>
      <c r="I616" s="30"/>
      <c r="J616" s="32"/>
      <c r="K616" s="115"/>
      <c r="L616" s="120">
        <f>L617+L618</f>
        <v>507620</v>
      </c>
      <c r="M616" s="120"/>
      <c r="N616" s="120"/>
      <c r="O616" s="120"/>
      <c r="P616" s="200"/>
      <c r="Q616" s="200"/>
      <c r="R616" s="200"/>
      <c r="S616" s="126"/>
      <c r="T616" s="126"/>
      <c r="U616" s="201"/>
      <c r="V616" s="138"/>
      <c r="W616" s="126"/>
      <c r="X616" s="126"/>
      <c r="Y616" s="126"/>
      <c r="Z616" s="126"/>
      <c r="AA616" s="126"/>
      <c r="AB616" s="126"/>
      <c r="AC616" s="126"/>
      <c r="AD616" s="126"/>
      <c r="AE616" s="126"/>
      <c r="AF616" s="126"/>
    </row>
    <row r="617" spans="1:32" ht="15.75">
      <c r="A617" s="28"/>
      <c r="B617" s="33" t="s">
        <v>468</v>
      </c>
      <c r="C617" s="30" t="s">
        <v>606</v>
      </c>
      <c r="D617" s="30" t="s">
        <v>538</v>
      </c>
      <c r="E617" s="30" t="s">
        <v>514</v>
      </c>
      <c r="F617" s="36" t="s">
        <v>523</v>
      </c>
      <c r="G617" s="30" t="s">
        <v>410</v>
      </c>
      <c r="H617" s="30" t="s">
        <v>508</v>
      </c>
      <c r="I617" s="30" t="s">
        <v>411</v>
      </c>
      <c r="J617" s="32" t="s">
        <v>535</v>
      </c>
      <c r="K617" s="115"/>
      <c r="L617" s="120">
        <f>W617</f>
        <v>507620</v>
      </c>
      <c r="M617" s="120"/>
      <c r="N617" s="120"/>
      <c r="O617" s="120"/>
      <c r="P617" s="200"/>
      <c r="Q617" s="200"/>
      <c r="R617" s="200"/>
      <c r="S617" s="126"/>
      <c r="T617" s="126"/>
      <c r="U617" s="201"/>
      <c r="V617" s="138"/>
      <c r="W617" s="126">
        <v>507620</v>
      </c>
      <c r="X617" s="126"/>
      <c r="Y617" s="126"/>
      <c r="Z617" s="126"/>
      <c r="AA617" s="126"/>
      <c r="AB617" s="126"/>
      <c r="AC617" s="126"/>
      <c r="AD617" s="126"/>
      <c r="AE617" s="126"/>
      <c r="AF617" s="126"/>
    </row>
    <row r="618" spans="1:32" ht="15.75">
      <c r="A618" s="28"/>
      <c r="B618" s="40" t="s">
        <v>469</v>
      </c>
      <c r="C618" s="30" t="s">
        <v>606</v>
      </c>
      <c r="D618" s="36" t="s">
        <v>538</v>
      </c>
      <c r="E618" s="36" t="s">
        <v>514</v>
      </c>
      <c r="F618" s="36" t="s">
        <v>523</v>
      </c>
      <c r="G618" s="36" t="s">
        <v>410</v>
      </c>
      <c r="H618" s="36" t="s">
        <v>508</v>
      </c>
      <c r="I618" s="36" t="s">
        <v>411</v>
      </c>
      <c r="J618" s="36">
        <v>200</v>
      </c>
      <c r="K618" s="115"/>
      <c r="L618" s="120">
        <f>W618</f>
        <v>0</v>
      </c>
      <c r="M618" s="120"/>
      <c r="N618" s="120"/>
      <c r="O618" s="120"/>
      <c r="P618" s="200"/>
      <c r="Q618" s="200"/>
      <c r="R618" s="200"/>
      <c r="S618" s="126"/>
      <c r="T618" s="126"/>
      <c r="U618" s="201"/>
      <c r="V618" s="138"/>
      <c r="W618" s="126"/>
      <c r="X618" s="126"/>
      <c r="Y618" s="126"/>
      <c r="Z618" s="126"/>
      <c r="AA618" s="126"/>
      <c r="AB618" s="126"/>
      <c r="AC618" s="126"/>
      <c r="AD618" s="126"/>
      <c r="AE618" s="126"/>
      <c r="AF618" s="126"/>
    </row>
    <row r="619" spans="1:32" ht="15.75">
      <c r="A619" s="28"/>
      <c r="B619" s="40" t="s">
        <v>287</v>
      </c>
      <c r="C619" s="30" t="s">
        <v>606</v>
      </c>
      <c r="D619" s="30"/>
      <c r="E619" s="30"/>
      <c r="F619" s="36"/>
      <c r="G619" s="30"/>
      <c r="H619" s="30"/>
      <c r="I619" s="30"/>
      <c r="J619" s="30"/>
      <c r="K619" s="115"/>
      <c r="L619" s="120"/>
      <c r="M619" s="120"/>
      <c r="N619" s="120"/>
      <c r="O619" s="120"/>
      <c r="P619" s="200"/>
      <c r="Q619" s="200"/>
      <c r="R619" s="200"/>
      <c r="S619" s="126"/>
      <c r="T619" s="126"/>
      <c r="U619" s="201"/>
      <c r="V619" s="138"/>
      <c r="W619" s="126"/>
      <c r="X619" s="126"/>
      <c r="Y619" s="126"/>
      <c r="Z619" s="126"/>
      <c r="AA619" s="126"/>
      <c r="AB619" s="126"/>
      <c r="AC619" s="126"/>
      <c r="AD619" s="126"/>
      <c r="AE619" s="126"/>
      <c r="AF619" s="126"/>
    </row>
    <row r="620" spans="1:32" ht="47.25">
      <c r="A620" s="28"/>
      <c r="B620" s="40" t="s">
        <v>463</v>
      </c>
      <c r="C620" s="30" t="s">
        <v>606</v>
      </c>
      <c r="D620" s="30" t="s">
        <v>538</v>
      </c>
      <c r="E620" s="30" t="s">
        <v>543</v>
      </c>
      <c r="F620" s="36" t="s">
        <v>541</v>
      </c>
      <c r="G620" s="30"/>
      <c r="H620" s="30"/>
      <c r="I620" s="30"/>
      <c r="J620" s="30"/>
      <c r="K620" s="115"/>
      <c r="L620" s="120">
        <f>L621</f>
        <v>0</v>
      </c>
      <c r="M620" s="120"/>
      <c r="N620" s="120"/>
      <c r="O620" s="120"/>
      <c r="P620" s="200"/>
      <c r="Q620" s="200"/>
      <c r="R620" s="200"/>
      <c r="S620" s="126"/>
      <c r="T620" s="126"/>
      <c r="U620" s="201"/>
      <c r="V620" s="138"/>
      <c r="W620" s="126"/>
      <c r="X620" s="126"/>
      <c r="Y620" s="126"/>
      <c r="Z620" s="126"/>
      <c r="AA620" s="126"/>
      <c r="AB620" s="126"/>
      <c r="AC620" s="126"/>
      <c r="AD620" s="126"/>
      <c r="AE620" s="126"/>
      <c r="AF620" s="126"/>
    </row>
    <row r="621" spans="1:32" ht="47.25">
      <c r="A621" s="28"/>
      <c r="B621" s="40" t="s">
        <v>464</v>
      </c>
      <c r="C621" s="30" t="s">
        <v>606</v>
      </c>
      <c r="D621" s="30" t="s">
        <v>538</v>
      </c>
      <c r="E621" s="30" t="s">
        <v>543</v>
      </c>
      <c r="F621" s="36" t="s">
        <v>541</v>
      </c>
      <c r="G621" s="30" t="s">
        <v>410</v>
      </c>
      <c r="H621" s="30"/>
      <c r="I621" s="30"/>
      <c r="J621" s="36"/>
      <c r="K621" s="115"/>
      <c r="L621" s="120">
        <f>L622</f>
        <v>0</v>
      </c>
      <c r="M621" s="120"/>
      <c r="N621" s="120"/>
      <c r="O621" s="120"/>
      <c r="P621" s="200"/>
      <c r="Q621" s="200"/>
      <c r="R621" s="200"/>
      <c r="S621" s="126"/>
      <c r="T621" s="126"/>
      <c r="U621" s="201"/>
      <c r="V621" s="138"/>
      <c r="W621" s="126"/>
      <c r="X621" s="126"/>
      <c r="Y621" s="126"/>
      <c r="Z621" s="126"/>
      <c r="AA621" s="126"/>
      <c r="AB621" s="126"/>
      <c r="AC621" s="126"/>
      <c r="AD621" s="126"/>
      <c r="AE621" s="126"/>
      <c r="AF621" s="126"/>
    </row>
    <row r="622" spans="1:32" ht="31.5">
      <c r="A622" s="28"/>
      <c r="B622" s="150" t="s">
        <v>465</v>
      </c>
      <c r="C622" s="30" t="s">
        <v>606</v>
      </c>
      <c r="D622" s="30" t="s">
        <v>538</v>
      </c>
      <c r="E622" s="30" t="s">
        <v>543</v>
      </c>
      <c r="F622" s="36" t="s">
        <v>541</v>
      </c>
      <c r="G622" s="30" t="s">
        <v>410</v>
      </c>
      <c r="H622" s="30" t="s">
        <v>507</v>
      </c>
      <c r="I622" s="30"/>
      <c r="J622" s="30"/>
      <c r="K622" s="115"/>
      <c r="L622" s="120">
        <f>L623</f>
        <v>0</v>
      </c>
      <c r="M622" s="120"/>
      <c r="N622" s="120"/>
      <c r="O622" s="120"/>
      <c r="P622" s="200"/>
      <c r="Q622" s="200"/>
      <c r="R622" s="200"/>
      <c r="S622" s="126"/>
      <c r="T622" s="126"/>
      <c r="U622" s="201"/>
      <c r="V622" s="138"/>
      <c r="W622" s="126"/>
      <c r="X622" s="126"/>
      <c r="Y622" s="126"/>
      <c r="Z622" s="126"/>
      <c r="AA622" s="126"/>
      <c r="AB622" s="126"/>
      <c r="AC622" s="126"/>
      <c r="AD622" s="126"/>
      <c r="AE622" s="126"/>
      <c r="AF622" s="126"/>
    </row>
    <row r="623" spans="1:32" ht="31.5">
      <c r="A623" s="28"/>
      <c r="B623" s="40" t="s">
        <v>467</v>
      </c>
      <c r="C623" s="30" t="s">
        <v>606</v>
      </c>
      <c r="D623" s="30" t="s">
        <v>538</v>
      </c>
      <c r="E623" s="30" t="s">
        <v>543</v>
      </c>
      <c r="F623" s="36" t="s">
        <v>541</v>
      </c>
      <c r="G623" s="30" t="s">
        <v>410</v>
      </c>
      <c r="H623" s="30" t="s">
        <v>507</v>
      </c>
      <c r="I623" s="30" t="s">
        <v>466</v>
      </c>
      <c r="J623" s="30" t="s">
        <v>555</v>
      </c>
      <c r="K623" s="115"/>
      <c r="L623" s="120">
        <f>Y623</f>
        <v>0</v>
      </c>
      <c r="M623" s="120"/>
      <c r="N623" s="120"/>
      <c r="O623" s="120"/>
      <c r="P623" s="200"/>
      <c r="Q623" s="200"/>
      <c r="R623" s="200"/>
      <c r="S623" s="126"/>
      <c r="T623" s="126"/>
      <c r="U623" s="201"/>
      <c r="V623" s="138"/>
      <c r="W623" s="126"/>
      <c r="X623" s="126"/>
      <c r="Y623" s="126"/>
      <c r="Z623" s="126"/>
      <c r="AA623" s="126"/>
      <c r="AB623" s="126"/>
      <c r="AC623" s="126"/>
      <c r="AD623" s="126"/>
      <c r="AE623" s="126"/>
      <c r="AF623" s="126"/>
    </row>
    <row r="624" spans="1:32" ht="47.25">
      <c r="A624" s="218">
        <v>24</v>
      </c>
      <c r="B624" s="219" t="s">
        <v>66</v>
      </c>
      <c r="C624" s="220">
        <v>957</v>
      </c>
      <c r="D624" s="220"/>
      <c r="E624" s="220"/>
      <c r="F624" s="221"/>
      <c r="G624" s="220"/>
      <c r="H624" s="220"/>
      <c r="I624" s="220"/>
      <c r="J624" s="220"/>
      <c r="K624" s="222"/>
      <c r="L624" s="224">
        <f>L626+L630+L641+L645+L651</f>
        <v>18864226.939999998</v>
      </c>
      <c r="M624" s="120"/>
      <c r="N624" s="120"/>
      <c r="O624" s="120"/>
      <c r="P624" s="200"/>
      <c r="Q624" s="200"/>
      <c r="R624" s="200"/>
      <c r="S624" s="126"/>
      <c r="T624" s="126"/>
      <c r="U624" s="201"/>
      <c r="V624" s="138"/>
      <c r="W624" s="126"/>
      <c r="X624" s="126"/>
      <c r="Y624" s="126"/>
      <c r="Z624" s="126"/>
      <c r="AA624" s="126"/>
      <c r="AB624" s="126"/>
      <c r="AC624" s="126"/>
      <c r="AD624" s="126"/>
      <c r="AE624" s="126"/>
      <c r="AF624" s="126"/>
    </row>
    <row r="625" spans="1:32" ht="15.75">
      <c r="A625" s="28"/>
      <c r="B625" s="40" t="s">
        <v>223</v>
      </c>
      <c r="C625" s="30"/>
      <c r="D625" s="30"/>
      <c r="E625" s="30"/>
      <c r="F625" s="36"/>
      <c r="G625" s="30"/>
      <c r="H625" s="30"/>
      <c r="I625" s="30"/>
      <c r="J625" s="30"/>
      <c r="K625" s="112"/>
      <c r="L625" s="120"/>
      <c r="M625" s="120"/>
      <c r="N625" s="120"/>
      <c r="O625" s="120"/>
      <c r="P625" s="200"/>
      <c r="Q625" s="200"/>
      <c r="R625" s="200"/>
      <c r="S625" s="126"/>
      <c r="T625" s="126"/>
      <c r="U625" s="201"/>
      <c r="V625" s="138"/>
      <c r="W625" s="126"/>
      <c r="X625" s="126"/>
      <c r="Y625" s="126"/>
      <c r="Z625" s="126"/>
      <c r="AA625" s="126"/>
      <c r="AB625" s="126"/>
      <c r="AC625" s="126"/>
      <c r="AD625" s="126"/>
      <c r="AE625" s="126"/>
      <c r="AF625" s="126"/>
    </row>
    <row r="626" spans="1:32" ht="47.25">
      <c r="A626" s="28"/>
      <c r="B626" s="40" t="s">
        <v>452</v>
      </c>
      <c r="C626" s="30" t="s">
        <v>607</v>
      </c>
      <c r="D626" s="30" t="s">
        <v>514</v>
      </c>
      <c r="E626" s="30" t="s">
        <v>507</v>
      </c>
      <c r="F626" s="36" t="s">
        <v>525</v>
      </c>
      <c r="G626" s="30"/>
      <c r="H626" s="30"/>
      <c r="I626" s="30"/>
      <c r="J626" s="30"/>
      <c r="K626" s="112"/>
      <c r="L626" s="120">
        <f>L627</f>
        <v>0</v>
      </c>
      <c r="M626" s="120"/>
      <c r="N626" s="120"/>
      <c r="O626" s="120"/>
      <c r="P626" s="200"/>
      <c r="Q626" s="200"/>
      <c r="R626" s="200"/>
      <c r="S626" s="126"/>
      <c r="T626" s="126"/>
      <c r="U626" s="201"/>
      <c r="V626" s="138"/>
      <c r="W626" s="126"/>
      <c r="X626" s="126"/>
      <c r="Y626" s="126"/>
      <c r="Z626" s="126"/>
      <c r="AA626" s="126"/>
      <c r="AB626" s="126"/>
      <c r="AC626" s="126"/>
      <c r="AD626" s="126"/>
      <c r="AE626" s="126"/>
      <c r="AF626" s="126"/>
    </row>
    <row r="627" spans="1:32" ht="63">
      <c r="A627" s="28"/>
      <c r="B627" s="40" t="s">
        <v>453</v>
      </c>
      <c r="C627" s="30" t="s">
        <v>607</v>
      </c>
      <c r="D627" s="30" t="s">
        <v>514</v>
      </c>
      <c r="E627" s="30" t="s">
        <v>507</v>
      </c>
      <c r="F627" s="36" t="s">
        <v>525</v>
      </c>
      <c r="G627" s="30" t="s">
        <v>412</v>
      </c>
      <c r="H627" s="30"/>
      <c r="I627" s="30"/>
      <c r="J627" s="30"/>
      <c r="K627" s="112"/>
      <c r="L627" s="120">
        <f>L628</f>
        <v>0</v>
      </c>
      <c r="M627" s="120"/>
      <c r="N627" s="120"/>
      <c r="O627" s="120"/>
      <c r="P627" s="200"/>
      <c r="Q627" s="200"/>
      <c r="R627" s="200"/>
      <c r="S627" s="126"/>
      <c r="T627" s="126"/>
      <c r="U627" s="201"/>
      <c r="V627" s="138"/>
      <c r="W627" s="126"/>
      <c r="X627" s="126"/>
      <c r="Y627" s="126"/>
      <c r="Z627" s="126"/>
      <c r="AA627" s="126"/>
      <c r="AB627" s="126"/>
      <c r="AC627" s="126"/>
      <c r="AD627" s="126"/>
      <c r="AE627" s="126"/>
      <c r="AF627" s="126"/>
    </row>
    <row r="628" spans="1:32" ht="47.25">
      <c r="A628" s="28"/>
      <c r="B628" s="40" t="s">
        <v>454</v>
      </c>
      <c r="C628" s="30" t="s">
        <v>607</v>
      </c>
      <c r="D628" s="30" t="s">
        <v>514</v>
      </c>
      <c r="E628" s="30" t="s">
        <v>507</v>
      </c>
      <c r="F628" s="36" t="s">
        <v>525</v>
      </c>
      <c r="G628" s="30" t="s">
        <v>412</v>
      </c>
      <c r="H628" s="30" t="s">
        <v>507</v>
      </c>
      <c r="I628" s="30"/>
      <c r="J628" s="30"/>
      <c r="K628" s="112"/>
      <c r="L628" s="120">
        <f>L629</f>
        <v>0</v>
      </c>
      <c r="M628" s="120"/>
      <c r="N628" s="120"/>
      <c r="O628" s="120"/>
      <c r="P628" s="200"/>
      <c r="Q628" s="200"/>
      <c r="R628" s="200"/>
      <c r="S628" s="126"/>
      <c r="T628" s="126"/>
      <c r="U628" s="201"/>
      <c r="V628" s="138"/>
      <c r="W628" s="126"/>
      <c r="X628" s="126"/>
      <c r="Y628" s="126"/>
      <c r="Z628" s="126"/>
      <c r="AA628" s="126"/>
      <c r="AB628" s="126"/>
      <c r="AC628" s="126"/>
      <c r="AD628" s="126"/>
      <c r="AE628" s="126"/>
      <c r="AF628" s="126"/>
    </row>
    <row r="629" spans="1:32" ht="47.25">
      <c r="A629" s="28"/>
      <c r="B629" s="40" t="s">
        <v>455</v>
      </c>
      <c r="C629" s="30" t="s">
        <v>607</v>
      </c>
      <c r="D629" s="30" t="s">
        <v>514</v>
      </c>
      <c r="E629" s="30" t="s">
        <v>507</v>
      </c>
      <c r="F629" s="36" t="s">
        <v>525</v>
      </c>
      <c r="G629" s="30" t="s">
        <v>412</v>
      </c>
      <c r="H629" s="30" t="s">
        <v>507</v>
      </c>
      <c r="I629" s="30" t="s">
        <v>433</v>
      </c>
      <c r="J629" s="30" t="s">
        <v>555</v>
      </c>
      <c r="K629" s="112"/>
      <c r="L629" s="120">
        <f>Z629</f>
        <v>0</v>
      </c>
      <c r="M629" s="120"/>
      <c r="N629" s="120"/>
      <c r="O629" s="120"/>
      <c r="P629" s="200"/>
      <c r="Q629" s="200"/>
      <c r="R629" s="200"/>
      <c r="S629" s="126"/>
      <c r="T629" s="126"/>
      <c r="U629" s="201"/>
      <c r="V629" s="138"/>
      <c r="W629" s="126"/>
      <c r="X629" s="126"/>
      <c r="Y629" s="126"/>
      <c r="Z629" s="126"/>
      <c r="AA629" s="126"/>
      <c r="AB629" s="126"/>
      <c r="AC629" s="126"/>
      <c r="AD629" s="126"/>
      <c r="AE629" s="126"/>
      <c r="AF629" s="126"/>
    </row>
    <row r="630" spans="1:32" ht="15.75">
      <c r="A630" s="28"/>
      <c r="B630" s="40" t="s">
        <v>56</v>
      </c>
      <c r="C630" s="30" t="s">
        <v>607</v>
      </c>
      <c r="D630" s="30" t="s">
        <v>525</v>
      </c>
      <c r="E630" s="30" t="s">
        <v>541</v>
      </c>
      <c r="F630" s="36"/>
      <c r="G630" s="30"/>
      <c r="H630" s="30"/>
      <c r="I630" s="30" t="s">
        <v>509</v>
      </c>
      <c r="J630" s="30" t="s">
        <v>510</v>
      </c>
      <c r="K630" s="112"/>
      <c r="L630" s="120">
        <f>L631+L635</f>
        <v>16497773.939999999</v>
      </c>
      <c r="M630" s="120"/>
      <c r="N630" s="120"/>
      <c r="O630" s="120"/>
      <c r="P630" s="200"/>
      <c r="Q630" s="200"/>
      <c r="R630" s="200"/>
      <c r="S630" s="126"/>
      <c r="T630" s="126"/>
      <c r="U630" s="201"/>
      <c r="V630" s="138"/>
      <c r="W630" s="126"/>
      <c r="X630" s="126"/>
      <c r="Y630" s="126"/>
      <c r="Z630" s="126"/>
      <c r="AA630" s="126"/>
      <c r="AB630" s="126"/>
      <c r="AC630" s="126"/>
      <c r="AD630" s="126"/>
      <c r="AE630" s="126"/>
      <c r="AF630" s="126"/>
    </row>
    <row r="631" spans="1:32" ht="47.25">
      <c r="A631" s="28"/>
      <c r="B631" s="40" t="s">
        <v>443</v>
      </c>
      <c r="C631" s="30" t="s">
        <v>607</v>
      </c>
      <c r="D631" s="30" t="s">
        <v>525</v>
      </c>
      <c r="E631" s="30" t="s">
        <v>541</v>
      </c>
      <c r="F631" s="36" t="s">
        <v>541</v>
      </c>
      <c r="G631" s="30"/>
      <c r="H631" s="30"/>
      <c r="I631" s="30"/>
      <c r="J631" s="30"/>
      <c r="K631" s="112"/>
      <c r="L631" s="120">
        <f>L632</f>
        <v>0</v>
      </c>
      <c r="M631" s="120"/>
      <c r="N631" s="120"/>
      <c r="O631" s="120"/>
      <c r="P631" s="200"/>
      <c r="Q631" s="200"/>
      <c r="R631" s="200"/>
      <c r="S631" s="126"/>
      <c r="T631" s="126"/>
      <c r="U631" s="201"/>
      <c r="V631" s="138"/>
      <c r="W631" s="126"/>
      <c r="X631" s="126"/>
      <c r="Y631" s="126"/>
      <c r="Z631" s="126"/>
      <c r="AA631" s="126"/>
      <c r="AB631" s="126"/>
      <c r="AC631" s="126"/>
      <c r="AD631" s="126"/>
      <c r="AE631" s="126"/>
      <c r="AF631" s="126"/>
    </row>
    <row r="632" spans="1:32" ht="47.25">
      <c r="A632" s="28"/>
      <c r="B632" s="40" t="s">
        <v>456</v>
      </c>
      <c r="C632" s="30" t="s">
        <v>607</v>
      </c>
      <c r="D632" s="30" t="s">
        <v>525</v>
      </c>
      <c r="E632" s="30" t="s">
        <v>541</v>
      </c>
      <c r="F632" s="36" t="s">
        <v>541</v>
      </c>
      <c r="G632" s="30" t="s">
        <v>410</v>
      </c>
      <c r="H632" s="30"/>
      <c r="I632" s="30"/>
      <c r="J632" s="30"/>
      <c r="K632" s="112"/>
      <c r="L632" s="120">
        <f>L633</f>
        <v>0</v>
      </c>
      <c r="M632" s="120"/>
      <c r="N632" s="120"/>
      <c r="O632" s="120"/>
      <c r="P632" s="200"/>
      <c r="Q632" s="200"/>
      <c r="R632" s="200"/>
      <c r="S632" s="126"/>
      <c r="T632" s="126"/>
      <c r="U632" s="201"/>
      <c r="V632" s="138"/>
      <c r="W632" s="126"/>
      <c r="X632" s="126"/>
      <c r="Y632" s="126"/>
      <c r="Z632" s="126"/>
      <c r="AA632" s="126"/>
      <c r="AB632" s="126"/>
      <c r="AC632" s="126"/>
      <c r="AD632" s="126"/>
      <c r="AE632" s="126"/>
      <c r="AF632" s="126"/>
    </row>
    <row r="633" spans="1:32" ht="31.5">
      <c r="A633" s="28"/>
      <c r="B633" s="150" t="s">
        <v>457</v>
      </c>
      <c r="C633" s="30" t="s">
        <v>607</v>
      </c>
      <c r="D633" s="32" t="s">
        <v>525</v>
      </c>
      <c r="E633" s="32" t="s">
        <v>541</v>
      </c>
      <c r="F633" s="36" t="s">
        <v>541</v>
      </c>
      <c r="G633" s="32" t="s">
        <v>410</v>
      </c>
      <c r="H633" s="32" t="s">
        <v>507</v>
      </c>
      <c r="I633" s="32"/>
      <c r="J633" s="30"/>
      <c r="K633" s="112"/>
      <c r="L633" s="120">
        <f>L634</f>
        <v>0</v>
      </c>
      <c r="M633" s="120"/>
      <c r="N633" s="120"/>
      <c r="O633" s="120"/>
      <c r="P633" s="200"/>
      <c r="Q633" s="200"/>
      <c r="R633" s="200"/>
      <c r="S633" s="126"/>
      <c r="T633" s="126"/>
      <c r="U633" s="201"/>
      <c r="V633" s="138"/>
      <c r="W633" s="126"/>
      <c r="X633" s="126"/>
      <c r="Y633" s="126"/>
      <c r="Z633" s="126"/>
      <c r="AA633" s="126"/>
      <c r="AB633" s="126"/>
      <c r="AC633" s="126"/>
      <c r="AD633" s="126"/>
      <c r="AE633" s="126"/>
      <c r="AF633" s="126"/>
    </row>
    <row r="634" spans="1:32" ht="47.25">
      <c r="A634" s="28"/>
      <c r="B634" s="40" t="s">
        <v>446</v>
      </c>
      <c r="C634" s="30" t="s">
        <v>607</v>
      </c>
      <c r="D634" s="30" t="s">
        <v>525</v>
      </c>
      <c r="E634" s="30" t="s">
        <v>541</v>
      </c>
      <c r="F634" s="36" t="s">
        <v>541</v>
      </c>
      <c r="G634" s="30" t="s">
        <v>410</v>
      </c>
      <c r="H634" s="30" t="s">
        <v>507</v>
      </c>
      <c r="I634" s="30" t="s">
        <v>432</v>
      </c>
      <c r="J634" s="36" t="s">
        <v>162</v>
      </c>
      <c r="K634" s="112"/>
      <c r="L634" s="120">
        <f>AD634</f>
        <v>0</v>
      </c>
      <c r="M634" s="120"/>
      <c r="N634" s="120"/>
      <c r="O634" s="120"/>
      <c r="P634" s="200"/>
      <c r="Q634" s="200"/>
      <c r="R634" s="200"/>
      <c r="S634" s="126"/>
      <c r="T634" s="126"/>
      <c r="U634" s="201"/>
      <c r="V634" s="138"/>
      <c r="W634" s="126"/>
      <c r="X634" s="126"/>
      <c r="Y634" s="126"/>
      <c r="Z634" s="126"/>
      <c r="AA634" s="126"/>
      <c r="AB634" s="126"/>
      <c r="AC634" s="126"/>
      <c r="AD634" s="126"/>
      <c r="AE634" s="126"/>
      <c r="AF634" s="126"/>
    </row>
    <row r="635" spans="1:32" ht="47.25">
      <c r="A635" s="28"/>
      <c r="B635" s="40" t="s">
        <v>443</v>
      </c>
      <c r="C635" s="30" t="s">
        <v>607</v>
      </c>
      <c r="D635" s="30" t="s">
        <v>525</v>
      </c>
      <c r="E635" s="30" t="s">
        <v>541</v>
      </c>
      <c r="F635" s="36" t="s">
        <v>541</v>
      </c>
      <c r="G635" s="30"/>
      <c r="H635" s="30"/>
      <c r="I635" s="30"/>
      <c r="J635" s="36"/>
      <c r="K635" s="112"/>
      <c r="L635" s="120">
        <f>L636</f>
        <v>16497773.939999999</v>
      </c>
      <c r="M635" s="120"/>
      <c r="N635" s="120"/>
      <c r="O635" s="120"/>
      <c r="P635" s="200"/>
      <c r="Q635" s="200"/>
      <c r="R635" s="200"/>
      <c r="S635" s="126"/>
      <c r="T635" s="126"/>
      <c r="U635" s="201"/>
      <c r="V635" s="138"/>
      <c r="W635" s="126"/>
      <c r="X635" s="126"/>
      <c r="Y635" s="126"/>
      <c r="Z635" s="126"/>
      <c r="AA635" s="126"/>
      <c r="AB635" s="126"/>
      <c r="AC635" s="126"/>
      <c r="AD635" s="126"/>
      <c r="AE635" s="126"/>
      <c r="AF635" s="126"/>
    </row>
    <row r="636" spans="1:32" ht="47.25">
      <c r="A636" s="28"/>
      <c r="B636" s="40" t="s">
        <v>456</v>
      </c>
      <c r="C636" s="30" t="s">
        <v>607</v>
      </c>
      <c r="D636" s="30" t="s">
        <v>525</v>
      </c>
      <c r="E636" s="30" t="s">
        <v>541</v>
      </c>
      <c r="F636" s="36" t="s">
        <v>541</v>
      </c>
      <c r="G636" s="30" t="s">
        <v>410</v>
      </c>
      <c r="H636" s="30"/>
      <c r="I636" s="30"/>
      <c r="J636" s="36"/>
      <c r="K636" s="112"/>
      <c r="L636" s="120">
        <f>L637</f>
        <v>16497773.939999999</v>
      </c>
      <c r="M636" s="120"/>
      <c r="N636" s="120"/>
      <c r="O636" s="120"/>
      <c r="P636" s="200"/>
      <c r="Q636" s="200"/>
      <c r="R636" s="200"/>
      <c r="S636" s="126"/>
      <c r="T636" s="126"/>
      <c r="U636" s="201"/>
      <c r="V636" s="138"/>
      <c r="W636" s="126"/>
      <c r="X636" s="126"/>
      <c r="Y636" s="126"/>
      <c r="Z636" s="126"/>
      <c r="AA636" s="126"/>
      <c r="AB636" s="126"/>
      <c r="AC636" s="126"/>
      <c r="AD636" s="126"/>
      <c r="AE636" s="126"/>
      <c r="AF636" s="126"/>
    </row>
    <row r="637" spans="1:32" ht="31.5">
      <c r="A637" s="28"/>
      <c r="B637" s="150" t="s">
        <v>457</v>
      </c>
      <c r="C637" s="30" t="s">
        <v>607</v>
      </c>
      <c r="D637" s="30" t="s">
        <v>525</v>
      </c>
      <c r="E637" s="30" t="s">
        <v>541</v>
      </c>
      <c r="F637" s="36" t="s">
        <v>541</v>
      </c>
      <c r="G637" s="30" t="s">
        <v>410</v>
      </c>
      <c r="H637" s="30" t="s">
        <v>507</v>
      </c>
      <c r="I637" s="30"/>
      <c r="J637" s="30"/>
      <c r="K637" s="115"/>
      <c r="L637" s="120">
        <f>L638+L639+L640</f>
        <v>16497773.939999999</v>
      </c>
      <c r="M637" s="120"/>
      <c r="N637" s="120"/>
      <c r="O637" s="120"/>
      <c r="P637" s="200"/>
      <c r="Q637" s="200"/>
      <c r="R637" s="200"/>
      <c r="S637" s="126"/>
      <c r="T637" s="126"/>
      <c r="U637" s="201"/>
      <c r="V637" s="138"/>
      <c r="W637" s="126"/>
      <c r="X637" s="126"/>
      <c r="Y637" s="126"/>
      <c r="Z637" s="126"/>
      <c r="AA637" s="126"/>
      <c r="AB637" s="126"/>
      <c r="AC637" s="126"/>
      <c r="AD637" s="126"/>
      <c r="AE637" s="126"/>
      <c r="AF637" s="126"/>
    </row>
    <row r="638" spans="1:32" ht="94.5">
      <c r="A638" s="28"/>
      <c r="B638" s="150" t="s">
        <v>955</v>
      </c>
      <c r="C638" s="30" t="s">
        <v>607</v>
      </c>
      <c r="D638" s="30" t="s">
        <v>525</v>
      </c>
      <c r="E638" s="30" t="s">
        <v>541</v>
      </c>
      <c r="F638" s="36" t="s">
        <v>541</v>
      </c>
      <c r="G638" s="30" t="s">
        <v>410</v>
      </c>
      <c r="H638" s="30" t="s">
        <v>507</v>
      </c>
      <c r="I638" s="30" t="s">
        <v>460</v>
      </c>
      <c r="J638" s="30" t="s">
        <v>162</v>
      </c>
      <c r="K638" s="115"/>
      <c r="L638" s="120">
        <f>V638</f>
        <v>14993005</v>
      </c>
      <c r="M638" s="120"/>
      <c r="N638" s="120"/>
      <c r="O638" s="120"/>
      <c r="P638" s="200"/>
      <c r="Q638" s="200"/>
      <c r="R638" s="200"/>
      <c r="S638" s="126"/>
      <c r="T638" s="126"/>
      <c r="U638" s="201"/>
      <c r="V638" s="138">
        <v>14993005</v>
      </c>
      <c r="W638" s="126"/>
      <c r="X638" s="126"/>
      <c r="Y638" s="126"/>
      <c r="Z638" s="126"/>
      <c r="AA638" s="126"/>
      <c r="AB638" s="126"/>
      <c r="AC638" s="126"/>
      <c r="AD638" s="126"/>
      <c r="AE638" s="126"/>
      <c r="AF638" s="126"/>
    </row>
    <row r="639" spans="1:32" ht="63">
      <c r="A639" s="28"/>
      <c r="B639" s="40" t="s">
        <v>458</v>
      </c>
      <c r="C639" s="30" t="s">
        <v>607</v>
      </c>
      <c r="D639" s="30" t="s">
        <v>525</v>
      </c>
      <c r="E639" s="30" t="s">
        <v>541</v>
      </c>
      <c r="F639" s="36" t="s">
        <v>541</v>
      </c>
      <c r="G639" s="30" t="s">
        <v>410</v>
      </c>
      <c r="H639" s="30" t="s">
        <v>507</v>
      </c>
      <c r="I639" s="30" t="s">
        <v>460</v>
      </c>
      <c r="J639" s="30" t="s">
        <v>555</v>
      </c>
      <c r="K639" s="115"/>
      <c r="L639" s="120">
        <f>Q639+V639</f>
        <v>895995</v>
      </c>
      <c r="M639" s="120"/>
      <c r="N639" s="120"/>
      <c r="O639" s="120"/>
      <c r="P639" s="200"/>
      <c r="Q639" s="200">
        <v>581100</v>
      </c>
      <c r="R639" s="200"/>
      <c r="S639" s="126"/>
      <c r="T639" s="126"/>
      <c r="U639" s="201"/>
      <c r="V639" s="138">
        <v>314895</v>
      </c>
      <c r="W639" s="126"/>
      <c r="X639" s="126"/>
      <c r="Y639" s="126"/>
      <c r="Z639" s="126"/>
      <c r="AA639" s="126"/>
      <c r="AB639" s="126"/>
      <c r="AC639" s="126"/>
      <c r="AD639" s="126"/>
      <c r="AE639" s="126"/>
      <c r="AF639" s="126"/>
    </row>
    <row r="640" spans="1:32" ht="63">
      <c r="A640" s="28"/>
      <c r="B640" s="40" t="s">
        <v>459</v>
      </c>
      <c r="C640" s="30" t="s">
        <v>607</v>
      </c>
      <c r="D640" s="30" t="s">
        <v>525</v>
      </c>
      <c r="E640" s="30" t="s">
        <v>541</v>
      </c>
      <c r="F640" s="36" t="s">
        <v>541</v>
      </c>
      <c r="G640" s="30" t="s">
        <v>410</v>
      </c>
      <c r="H640" s="30" t="s">
        <v>507</v>
      </c>
      <c r="I640" s="30" t="s">
        <v>460</v>
      </c>
      <c r="J640" s="30" t="s">
        <v>448</v>
      </c>
      <c r="K640" s="116"/>
      <c r="L640" s="120">
        <f>P640</f>
        <v>608773.93999999994</v>
      </c>
      <c r="M640" s="120"/>
      <c r="N640" s="120"/>
      <c r="O640" s="120"/>
      <c r="P640" s="200">
        <v>608773.93999999994</v>
      </c>
      <c r="Q640" s="200"/>
      <c r="R640" s="200"/>
      <c r="S640" s="126"/>
      <c r="T640" s="126"/>
      <c r="U640" s="201"/>
      <c r="V640" s="138"/>
      <c r="W640" s="126"/>
      <c r="X640" s="126"/>
      <c r="Y640" s="126"/>
      <c r="Z640" s="126"/>
      <c r="AA640" s="126"/>
      <c r="AB640" s="126"/>
      <c r="AC640" s="126"/>
      <c r="AD640" s="126"/>
      <c r="AE640" s="126"/>
      <c r="AF640" s="126"/>
    </row>
    <row r="641" spans="1:32" ht="47.25">
      <c r="A641" s="28"/>
      <c r="B641" s="40" t="s">
        <v>443</v>
      </c>
      <c r="C641" s="30" t="s">
        <v>607</v>
      </c>
      <c r="D641" s="30" t="s">
        <v>525</v>
      </c>
      <c r="E641" s="30" t="s">
        <v>523</v>
      </c>
      <c r="F641" s="36" t="s">
        <v>523</v>
      </c>
      <c r="G641" s="30"/>
      <c r="H641" s="30"/>
      <c r="I641" s="30"/>
      <c r="J641" s="30"/>
      <c r="K641" s="115"/>
      <c r="L641" s="120">
        <f>L642</f>
        <v>0</v>
      </c>
      <c r="M641" s="120"/>
      <c r="N641" s="120"/>
      <c r="O641" s="120"/>
      <c r="P641" s="200"/>
      <c r="Q641" s="200"/>
      <c r="R641" s="200"/>
      <c r="S641" s="126"/>
      <c r="T641" s="126"/>
      <c r="U641" s="201"/>
      <c r="V641" s="138"/>
      <c r="W641" s="126"/>
      <c r="X641" s="126"/>
      <c r="Y641" s="126"/>
      <c r="Z641" s="126"/>
      <c r="AA641" s="126"/>
      <c r="AB641" s="126"/>
      <c r="AC641" s="126"/>
      <c r="AD641" s="126"/>
      <c r="AE641" s="126"/>
      <c r="AF641" s="126"/>
    </row>
    <row r="642" spans="1:32" ht="47.25">
      <c r="A642" s="28"/>
      <c r="B642" s="40" t="s">
        <v>456</v>
      </c>
      <c r="C642" s="30" t="s">
        <v>607</v>
      </c>
      <c r="D642" s="30" t="s">
        <v>525</v>
      </c>
      <c r="E642" s="30" t="s">
        <v>523</v>
      </c>
      <c r="F642" s="36" t="s">
        <v>523</v>
      </c>
      <c r="G642" s="30" t="s">
        <v>415</v>
      </c>
      <c r="H642" s="30"/>
      <c r="I642" s="30"/>
      <c r="J642" s="30"/>
      <c r="K642" s="115"/>
      <c r="L642" s="120">
        <f>L643</f>
        <v>0</v>
      </c>
      <c r="M642" s="120"/>
      <c r="N642" s="120"/>
      <c r="O642" s="120"/>
      <c r="P642" s="200"/>
      <c r="Q642" s="200"/>
      <c r="R642" s="200"/>
      <c r="S642" s="126"/>
      <c r="T642" s="126"/>
      <c r="U642" s="201"/>
      <c r="V642" s="138"/>
      <c r="W642" s="126"/>
      <c r="X642" s="126"/>
      <c r="Y642" s="126"/>
      <c r="Z642" s="126"/>
      <c r="AA642" s="126"/>
      <c r="AB642" s="126"/>
      <c r="AC642" s="126"/>
      <c r="AD642" s="126"/>
      <c r="AE642" s="126"/>
      <c r="AF642" s="126"/>
    </row>
    <row r="643" spans="1:32" ht="31.5">
      <c r="A643" s="28"/>
      <c r="B643" s="40" t="s">
        <v>457</v>
      </c>
      <c r="C643" s="30" t="s">
        <v>607</v>
      </c>
      <c r="D643" s="30" t="s">
        <v>525</v>
      </c>
      <c r="E643" s="30" t="s">
        <v>523</v>
      </c>
      <c r="F643" s="36" t="s">
        <v>523</v>
      </c>
      <c r="G643" s="30" t="s">
        <v>415</v>
      </c>
      <c r="H643" s="30" t="s">
        <v>541</v>
      </c>
      <c r="I643" s="30"/>
      <c r="J643" s="30"/>
      <c r="K643" s="115"/>
      <c r="L643" s="120">
        <f>L644</f>
        <v>0</v>
      </c>
      <c r="M643" s="120"/>
      <c r="N643" s="120"/>
      <c r="O643" s="120"/>
      <c r="P643" s="200"/>
      <c r="Q643" s="200"/>
      <c r="R643" s="200"/>
      <c r="S643" s="126"/>
      <c r="T643" s="126"/>
      <c r="U643" s="201"/>
      <c r="V643" s="138"/>
      <c r="W643" s="126"/>
      <c r="X643" s="126"/>
      <c r="Y643" s="126"/>
      <c r="Z643" s="126"/>
      <c r="AA643" s="126"/>
      <c r="AB643" s="126"/>
      <c r="AC643" s="126"/>
      <c r="AD643" s="126"/>
      <c r="AE643" s="126"/>
      <c r="AF643" s="126"/>
    </row>
    <row r="644" spans="1:32" ht="15.75">
      <c r="A644" s="28"/>
      <c r="B644" s="40" t="s">
        <v>461</v>
      </c>
      <c r="C644" s="30" t="s">
        <v>607</v>
      </c>
      <c r="D644" s="30" t="s">
        <v>525</v>
      </c>
      <c r="E644" s="30" t="s">
        <v>523</v>
      </c>
      <c r="F644" s="36" t="s">
        <v>523</v>
      </c>
      <c r="G644" s="30" t="s">
        <v>415</v>
      </c>
      <c r="H644" s="30" t="s">
        <v>541</v>
      </c>
      <c r="I644" s="30" t="s">
        <v>462</v>
      </c>
      <c r="J644" s="36" t="s">
        <v>555</v>
      </c>
      <c r="K644" s="116"/>
      <c r="L644" s="120">
        <f>AA644</f>
        <v>0</v>
      </c>
      <c r="M644" s="120"/>
      <c r="N644" s="120"/>
      <c r="O644" s="120"/>
      <c r="P644" s="200"/>
      <c r="Q644" s="200"/>
      <c r="R644" s="200"/>
      <c r="S644" s="126"/>
      <c r="T644" s="126"/>
      <c r="U644" s="201"/>
      <c r="V644" s="138"/>
      <c r="W644" s="126"/>
      <c r="X644" s="126"/>
      <c r="Y644" s="126"/>
      <c r="Z644" s="126"/>
      <c r="AA644" s="126"/>
      <c r="AB644" s="126"/>
      <c r="AC644" s="126"/>
      <c r="AD644" s="126"/>
      <c r="AE644" s="126"/>
      <c r="AF644" s="126"/>
    </row>
    <row r="645" spans="1:32" ht="47.25">
      <c r="A645" s="28"/>
      <c r="B645" s="37" t="s">
        <v>443</v>
      </c>
      <c r="C645" s="30" t="s">
        <v>607</v>
      </c>
      <c r="D645" s="30" t="s">
        <v>538</v>
      </c>
      <c r="E645" s="30" t="s">
        <v>514</v>
      </c>
      <c r="F645" s="36" t="s">
        <v>523</v>
      </c>
      <c r="G645" s="30"/>
      <c r="H645" s="30"/>
      <c r="I645" s="30"/>
      <c r="J645" s="32"/>
      <c r="K645" s="115"/>
      <c r="L645" s="120">
        <f>L646</f>
        <v>2303453</v>
      </c>
      <c r="M645" s="120"/>
      <c r="N645" s="120"/>
      <c r="O645" s="120"/>
      <c r="P645" s="200"/>
      <c r="Q645" s="200"/>
      <c r="R645" s="200"/>
      <c r="S645" s="126"/>
      <c r="T645" s="126"/>
      <c r="U645" s="201"/>
      <c r="V645" s="138"/>
      <c r="W645" s="126"/>
      <c r="X645" s="126"/>
      <c r="Y645" s="126"/>
      <c r="Z645" s="126"/>
      <c r="AA645" s="126"/>
      <c r="AB645" s="126"/>
      <c r="AC645" s="126"/>
      <c r="AD645" s="126"/>
      <c r="AE645" s="126"/>
      <c r="AF645" s="126"/>
    </row>
    <row r="646" spans="1:32" ht="47.25">
      <c r="A646" s="28"/>
      <c r="B646" s="33" t="s">
        <v>456</v>
      </c>
      <c r="C646" s="30" t="s">
        <v>607</v>
      </c>
      <c r="D646" s="30" t="s">
        <v>538</v>
      </c>
      <c r="E646" s="30" t="s">
        <v>514</v>
      </c>
      <c r="F646" s="36" t="s">
        <v>523</v>
      </c>
      <c r="G646" s="30" t="s">
        <v>410</v>
      </c>
      <c r="H646" s="30"/>
      <c r="I646" s="30"/>
      <c r="J646" s="32"/>
      <c r="K646" s="115"/>
      <c r="L646" s="120">
        <f>L647</f>
        <v>2303453</v>
      </c>
      <c r="M646" s="120"/>
      <c r="N646" s="120"/>
      <c r="O646" s="120"/>
      <c r="P646" s="200"/>
      <c r="Q646" s="200"/>
      <c r="R646" s="200"/>
      <c r="S646" s="126"/>
      <c r="T646" s="126"/>
      <c r="U646" s="201"/>
      <c r="V646" s="138"/>
      <c r="W646" s="126"/>
      <c r="X646" s="126"/>
      <c r="Y646" s="126"/>
      <c r="Z646" s="126"/>
      <c r="AA646" s="126"/>
      <c r="AB646" s="126"/>
      <c r="AC646" s="126"/>
      <c r="AD646" s="126"/>
      <c r="AE646" s="126"/>
      <c r="AF646" s="126"/>
    </row>
    <row r="647" spans="1:32" ht="31.5">
      <c r="A647" s="28"/>
      <c r="B647" s="40" t="s">
        <v>457</v>
      </c>
      <c r="C647" s="30" t="s">
        <v>607</v>
      </c>
      <c r="D647" s="36" t="s">
        <v>538</v>
      </c>
      <c r="E647" s="36" t="s">
        <v>514</v>
      </c>
      <c r="F647" s="36" t="s">
        <v>523</v>
      </c>
      <c r="G647" s="36" t="s">
        <v>410</v>
      </c>
      <c r="H647" s="36" t="s">
        <v>508</v>
      </c>
      <c r="I647" s="36"/>
      <c r="J647" s="36"/>
      <c r="K647" s="115"/>
      <c r="L647" s="120">
        <f>L648+L649</f>
        <v>2303453</v>
      </c>
      <c r="M647" s="120"/>
      <c r="N647" s="120"/>
      <c r="O647" s="120"/>
      <c r="P647" s="200"/>
      <c r="Q647" s="200"/>
      <c r="R647" s="200"/>
      <c r="S647" s="126"/>
      <c r="T647" s="126"/>
      <c r="U647" s="201"/>
      <c r="V647" s="138"/>
      <c r="W647" s="126"/>
      <c r="X647" s="126"/>
      <c r="Y647" s="126"/>
      <c r="Z647" s="126"/>
      <c r="AA647" s="126"/>
      <c r="AB647" s="126"/>
      <c r="AC647" s="126"/>
      <c r="AD647" s="126"/>
      <c r="AE647" s="126"/>
      <c r="AF647" s="126"/>
    </row>
    <row r="648" spans="1:32" ht="15.75">
      <c r="A648" s="28"/>
      <c r="B648" s="40" t="s">
        <v>468</v>
      </c>
      <c r="C648" s="30" t="s">
        <v>607</v>
      </c>
      <c r="D648" s="30" t="s">
        <v>538</v>
      </c>
      <c r="E648" s="30" t="s">
        <v>514</v>
      </c>
      <c r="F648" s="36" t="s">
        <v>523</v>
      </c>
      <c r="G648" s="30" t="s">
        <v>410</v>
      </c>
      <c r="H648" s="30" t="s">
        <v>508</v>
      </c>
      <c r="I648" s="30" t="s">
        <v>411</v>
      </c>
      <c r="J648" s="30" t="s">
        <v>535</v>
      </c>
      <c r="K648" s="115"/>
      <c r="L648" s="120">
        <f>W648</f>
        <v>2231140</v>
      </c>
      <c r="M648" s="120"/>
      <c r="N648" s="120"/>
      <c r="O648" s="120"/>
      <c r="P648" s="200"/>
      <c r="Q648" s="200"/>
      <c r="R648" s="200"/>
      <c r="S648" s="126"/>
      <c r="T648" s="126"/>
      <c r="U648" s="201"/>
      <c r="V648" s="138"/>
      <c r="W648" s="126">
        <v>2231140</v>
      </c>
      <c r="X648" s="126"/>
      <c r="Y648" s="126"/>
      <c r="Z648" s="126"/>
      <c r="AA648" s="126"/>
      <c r="AB648" s="126"/>
      <c r="AC648" s="126"/>
      <c r="AD648" s="126"/>
      <c r="AE648" s="126"/>
      <c r="AF648" s="126"/>
    </row>
    <row r="649" spans="1:32" ht="15.75">
      <c r="A649" s="28"/>
      <c r="B649" s="40" t="s">
        <v>469</v>
      </c>
      <c r="C649" s="30" t="s">
        <v>607</v>
      </c>
      <c r="D649" s="30" t="s">
        <v>538</v>
      </c>
      <c r="E649" s="30" t="s">
        <v>514</v>
      </c>
      <c r="F649" s="36" t="s">
        <v>523</v>
      </c>
      <c r="G649" s="30" t="s">
        <v>410</v>
      </c>
      <c r="H649" s="30" t="s">
        <v>508</v>
      </c>
      <c r="I649" s="30" t="s">
        <v>411</v>
      </c>
      <c r="J649" s="30">
        <v>200</v>
      </c>
      <c r="K649" s="115"/>
      <c r="L649" s="120">
        <f>W649</f>
        <v>72313</v>
      </c>
      <c r="M649" s="120"/>
      <c r="N649" s="120"/>
      <c r="O649" s="120"/>
      <c r="P649" s="200"/>
      <c r="Q649" s="200"/>
      <c r="R649" s="200"/>
      <c r="S649" s="126"/>
      <c r="T649" s="126"/>
      <c r="U649" s="201"/>
      <c r="V649" s="138"/>
      <c r="W649" s="126">
        <v>72313</v>
      </c>
      <c r="X649" s="126"/>
      <c r="Y649" s="126"/>
      <c r="Z649" s="126"/>
      <c r="AA649" s="126"/>
      <c r="AB649" s="126"/>
      <c r="AC649" s="126"/>
      <c r="AD649" s="126"/>
      <c r="AE649" s="126"/>
      <c r="AF649" s="126"/>
    </row>
    <row r="650" spans="1:32" ht="15.75">
      <c r="A650" s="28"/>
      <c r="B650" s="40" t="s">
        <v>287</v>
      </c>
      <c r="C650" s="30" t="s">
        <v>607</v>
      </c>
      <c r="D650" s="30"/>
      <c r="E650" s="30"/>
      <c r="F650" s="36"/>
      <c r="G650" s="30"/>
      <c r="H650" s="30"/>
      <c r="I650" s="30"/>
      <c r="J650" s="36"/>
      <c r="K650" s="115"/>
      <c r="L650" s="120"/>
      <c r="M650" s="120"/>
      <c r="N650" s="120"/>
      <c r="O650" s="120"/>
      <c r="P650" s="200"/>
      <c r="Q650" s="200"/>
      <c r="R650" s="200"/>
      <c r="S650" s="126"/>
      <c r="T650" s="126"/>
      <c r="U650" s="201"/>
      <c r="V650" s="138"/>
      <c r="W650" s="126"/>
      <c r="X650" s="126"/>
      <c r="Y650" s="126"/>
      <c r="Z650" s="126"/>
      <c r="AA650" s="126"/>
      <c r="AB650" s="126"/>
      <c r="AC650" s="126"/>
      <c r="AD650" s="126"/>
      <c r="AE650" s="126"/>
      <c r="AF650" s="126"/>
    </row>
    <row r="651" spans="1:32" ht="47.25">
      <c r="A651" s="28"/>
      <c r="B651" s="150" t="s">
        <v>463</v>
      </c>
      <c r="C651" s="30" t="s">
        <v>607</v>
      </c>
      <c r="D651" s="30" t="s">
        <v>538</v>
      </c>
      <c r="E651" s="30" t="s">
        <v>543</v>
      </c>
      <c r="F651" s="36" t="s">
        <v>541</v>
      </c>
      <c r="G651" s="30"/>
      <c r="H651" s="30"/>
      <c r="I651" s="30"/>
      <c r="J651" s="30"/>
      <c r="K651" s="115"/>
      <c r="L651" s="120">
        <f>L652</f>
        <v>63000</v>
      </c>
      <c r="M651" s="120"/>
      <c r="N651" s="120"/>
      <c r="O651" s="120"/>
      <c r="P651" s="200"/>
      <c r="Q651" s="200"/>
      <c r="R651" s="200"/>
      <c r="S651" s="126"/>
      <c r="T651" s="126"/>
      <c r="U651" s="201"/>
      <c r="V651" s="138"/>
      <c r="W651" s="126"/>
      <c r="X651" s="126"/>
      <c r="Y651" s="126"/>
      <c r="Z651" s="126"/>
      <c r="AA651" s="126"/>
      <c r="AB651" s="126"/>
      <c r="AC651" s="126"/>
      <c r="AD651" s="126"/>
      <c r="AE651" s="126"/>
      <c r="AF651" s="126"/>
    </row>
    <row r="652" spans="1:32" ht="47.25">
      <c r="A652" s="28"/>
      <c r="B652" s="40" t="s">
        <v>464</v>
      </c>
      <c r="C652" s="30" t="s">
        <v>607</v>
      </c>
      <c r="D652" s="30" t="s">
        <v>538</v>
      </c>
      <c r="E652" s="30" t="s">
        <v>543</v>
      </c>
      <c r="F652" s="36" t="s">
        <v>541</v>
      </c>
      <c r="G652" s="30" t="s">
        <v>410</v>
      </c>
      <c r="H652" s="30"/>
      <c r="I652" s="30"/>
      <c r="J652" s="30"/>
      <c r="K652" s="115"/>
      <c r="L652" s="120">
        <f>L653</f>
        <v>63000</v>
      </c>
      <c r="M652" s="120"/>
      <c r="N652" s="120"/>
      <c r="O652" s="120"/>
      <c r="P652" s="200"/>
      <c r="Q652" s="200"/>
      <c r="R652" s="200"/>
      <c r="S652" s="126"/>
      <c r="T652" s="126"/>
      <c r="U652" s="201"/>
      <c r="V652" s="138"/>
      <c r="W652" s="126"/>
      <c r="X652" s="126"/>
      <c r="Y652" s="126"/>
      <c r="Z652" s="126"/>
      <c r="AA652" s="126"/>
      <c r="AB652" s="126"/>
      <c r="AC652" s="126"/>
      <c r="AD652" s="126"/>
      <c r="AE652" s="126"/>
      <c r="AF652" s="126"/>
    </row>
    <row r="653" spans="1:32" ht="31.5">
      <c r="A653" s="28"/>
      <c r="B653" s="40" t="s">
        <v>465</v>
      </c>
      <c r="C653" s="30" t="s">
        <v>607</v>
      </c>
      <c r="D653" s="30" t="s">
        <v>538</v>
      </c>
      <c r="E653" s="30" t="s">
        <v>543</v>
      </c>
      <c r="F653" s="36" t="s">
        <v>541</v>
      </c>
      <c r="G653" s="30" t="s">
        <v>410</v>
      </c>
      <c r="H653" s="30" t="s">
        <v>507</v>
      </c>
      <c r="I653" s="30"/>
      <c r="J653" s="30"/>
      <c r="K653" s="112"/>
      <c r="L653" s="120">
        <f>L654</f>
        <v>63000</v>
      </c>
      <c r="M653" s="120"/>
      <c r="N653" s="120"/>
      <c r="O653" s="120"/>
      <c r="P653" s="200"/>
      <c r="Q653" s="200"/>
      <c r="R653" s="200"/>
      <c r="S653" s="126"/>
      <c r="T653" s="126"/>
      <c r="U653" s="201"/>
      <c r="V653" s="138"/>
      <c r="W653" s="126"/>
      <c r="X653" s="126"/>
      <c r="Y653" s="126"/>
      <c r="Z653" s="126"/>
      <c r="AA653" s="126"/>
      <c r="AB653" s="126"/>
      <c r="AC653" s="126"/>
      <c r="AD653" s="126"/>
      <c r="AE653" s="126"/>
      <c r="AF653" s="126"/>
    </row>
    <row r="654" spans="1:32" ht="31.5">
      <c r="A654" s="28"/>
      <c r="B654" s="40" t="s">
        <v>467</v>
      </c>
      <c r="C654" s="30" t="s">
        <v>607</v>
      </c>
      <c r="D654" s="30" t="s">
        <v>538</v>
      </c>
      <c r="E654" s="30" t="s">
        <v>543</v>
      </c>
      <c r="F654" s="36" t="s">
        <v>541</v>
      </c>
      <c r="G654" s="30" t="s">
        <v>410</v>
      </c>
      <c r="H654" s="30" t="s">
        <v>507</v>
      </c>
      <c r="I654" s="30" t="s">
        <v>466</v>
      </c>
      <c r="J654" s="30" t="s">
        <v>555</v>
      </c>
      <c r="K654" s="112"/>
      <c r="L654" s="120">
        <f>Y654</f>
        <v>63000</v>
      </c>
      <c r="M654" s="120"/>
      <c r="N654" s="120"/>
      <c r="O654" s="120"/>
      <c r="P654" s="200"/>
      <c r="Q654" s="200"/>
      <c r="R654" s="200"/>
      <c r="S654" s="126"/>
      <c r="T654" s="126"/>
      <c r="U654" s="201"/>
      <c r="V654" s="138"/>
      <c r="W654" s="126"/>
      <c r="X654" s="126"/>
      <c r="Y654" s="126">
        <v>63000</v>
      </c>
      <c r="Z654" s="126"/>
      <c r="AA654" s="126"/>
      <c r="AB654" s="126"/>
      <c r="AC654" s="126"/>
      <c r="AD654" s="126"/>
      <c r="AE654" s="126"/>
      <c r="AF654" s="126"/>
    </row>
    <row r="655" spans="1:32" ht="55.5" customHeight="1">
      <c r="A655" s="218">
        <v>25</v>
      </c>
      <c r="B655" s="219" t="s">
        <v>67</v>
      </c>
      <c r="C655" s="220" t="s">
        <v>608</v>
      </c>
      <c r="D655" s="220"/>
      <c r="E655" s="220"/>
      <c r="F655" s="221"/>
      <c r="G655" s="220"/>
      <c r="H655" s="220"/>
      <c r="I655" s="220"/>
      <c r="J655" s="220"/>
      <c r="K655" s="222"/>
      <c r="L655" s="224">
        <f>L657+L661+L672+L676+L682</f>
        <v>18838517.100000001</v>
      </c>
      <c r="M655" s="120"/>
      <c r="N655" s="120"/>
      <c r="O655" s="120"/>
      <c r="P655" s="200"/>
      <c r="Q655" s="200"/>
      <c r="R655" s="200"/>
      <c r="S655" s="126"/>
      <c r="T655" s="126"/>
      <c r="U655" s="201"/>
      <c r="V655" s="138"/>
      <c r="W655" s="126"/>
      <c r="X655" s="126"/>
      <c r="Y655" s="126"/>
      <c r="Z655" s="126"/>
      <c r="AA655" s="126"/>
      <c r="AB655" s="126"/>
      <c r="AC655" s="126"/>
      <c r="AD655" s="126"/>
      <c r="AE655" s="126"/>
      <c r="AF655" s="126"/>
    </row>
    <row r="656" spans="1:32" ht="15.75">
      <c r="A656" s="42"/>
      <c r="B656" s="40" t="s">
        <v>223</v>
      </c>
      <c r="C656" s="30"/>
      <c r="D656" s="30"/>
      <c r="E656" s="30"/>
      <c r="F656" s="36"/>
      <c r="G656" s="30"/>
      <c r="H656" s="30"/>
      <c r="I656" s="30"/>
      <c r="J656" s="30"/>
      <c r="K656" s="115"/>
      <c r="L656" s="120"/>
      <c r="M656" s="120"/>
      <c r="N656" s="120"/>
      <c r="O656" s="120"/>
      <c r="P656" s="200"/>
      <c r="Q656" s="200"/>
      <c r="R656" s="200"/>
      <c r="S656" s="126"/>
      <c r="T656" s="126"/>
      <c r="U656" s="201"/>
      <c r="V656" s="138"/>
      <c r="W656" s="126"/>
      <c r="X656" s="126"/>
      <c r="Y656" s="126"/>
      <c r="Z656" s="126"/>
      <c r="AA656" s="126"/>
      <c r="AB656" s="126"/>
      <c r="AC656" s="126"/>
      <c r="AD656" s="126"/>
      <c r="AE656" s="126"/>
      <c r="AF656" s="126"/>
    </row>
    <row r="657" spans="1:32" ht="47.25">
      <c r="A657" s="42"/>
      <c r="B657" s="40" t="s">
        <v>452</v>
      </c>
      <c r="C657" s="30" t="s">
        <v>608</v>
      </c>
      <c r="D657" s="30" t="s">
        <v>514</v>
      </c>
      <c r="E657" s="30" t="s">
        <v>507</v>
      </c>
      <c r="F657" s="36" t="s">
        <v>525</v>
      </c>
      <c r="G657" s="30"/>
      <c r="H657" s="30"/>
      <c r="I657" s="30"/>
      <c r="J657" s="30"/>
      <c r="K657" s="115"/>
      <c r="L657" s="120">
        <f>L658</f>
        <v>0</v>
      </c>
      <c r="M657" s="120"/>
      <c r="N657" s="120"/>
      <c r="O657" s="120"/>
      <c r="P657" s="200"/>
      <c r="Q657" s="200"/>
      <c r="R657" s="200"/>
      <c r="S657" s="126"/>
      <c r="T657" s="126"/>
      <c r="U657" s="201"/>
      <c r="V657" s="138"/>
      <c r="W657" s="126"/>
      <c r="X657" s="126"/>
      <c r="Y657" s="126"/>
      <c r="Z657" s="126"/>
      <c r="AA657" s="126"/>
      <c r="AB657" s="126"/>
      <c r="AC657" s="126"/>
      <c r="AD657" s="126"/>
      <c r="AE657" s="126"/>
      <c r="AF657" s="126"/>
    </row>
    <row r="658" spans="1:32" ht="63">
      <c r="A658" s="42"/>
      <c r="B658" s="40" t="s">
        <v>453</v>
      </c>
      <c r="C658" s="30" t="s">
        <v>608</v>
      </c>
      <c r="D658" s="30" t="s">
        <v>514</v>
      </c>
      <c r="E658" s="30" t="s">
        <v>507</v>
      </c>
      <c r="F658" s="36" t="s">
        <v>525</v>
      </c>
      <c r="G658" s="30" t="s">
        <v>412</v>
      </c>
      <c r="H658" s="30"/>
      <c r="I658" s="30"/>
      <c r="J658" s="30"/>
      <c r="K658" s="115"/>
      <c r="L658" s="120">
        <f>L659</f>
        <v>0</v>
      </c>
      <c r="M658" s="120"/>
      <c r="N658" s="120"/>
      <c r="O658" s="120"/>
      <c r="P658" s="200"/>
      <c r="Q658" s="200"/>
      <c r="R658" s="200"/>
      <c r="S658" s="126"/>
      <c r="T658" s="126"/>
      <c r="U658" s="201"/>
      <c r="V658" s="138"/>
      <c r="W658" s="126"/>
      <c r="X658" s="126"/>
      <c r="Y658" s="126"/>
      <c r="Z658" s="126"/>
      <c r="AA658" s="126"/>
      <c r="AB658" s="126"/>
      <c r="AC658" s="126"/>
      <c r="AD658" s="126"/>
      <c r="AE658" s="126"/>
      <c r="AF658" s="126"/>
    </row>
    <row r="659" spans="1:32" ht="47.25">
      <c r="A659" s="42"/>
      <c r="B659" s="40" t="s">
        <v>454</v>
      </c>
      <c r="C659" s="30" t="s">
        <v>608</v>
      </c>
      <c r="D659" s="30" t="s">
        <v>514</v>
      </c>
      <c r="E659" s="30" t="s">
        <v>507</v>
      </c>
      <c r="F659" s="36" t="s">
        <v>525</v>
      </c>
      <c r="G659" s="30" t="s">
        <v>412</v>
      </c>
      <c r="H659" s="30" t="s">
        <v>507</v>
      </c>
      <c r="I659" s="30"/>
      <c r="J659" s="30"/>
      <c r="K659" s="115"/>
      <c r="L659" s="120">
        <f>L660</f>
        <v>0</v>
      </c>
      <c r="M659" s="120"/>
      <c r="N659" s="120"/>
      <c r="O659" s="120"/>
      <c r="P659" s="200"/>
      <c r="Q659" s="200"/>
      <c r="R659" s="200"/>
      <c r="S659" s="126"/>
      <c r="T659" s="126"/>
      <c r="U659" s="201"/>
      <c r="V659" s="138"/>
      <c r="W659" s="126"/>
      <c r="X659" s="126"/>
      <c r="Y659" s="126"/>
      <c r="Z659" s="126"/>
      <c r="AA659" s="126"/>
      <c r="AB659" s="126"/>
      <c r="AC659" s="126"/>
      <c r="AD659" s="126"/>
      <c r="AE659" s="126"/>
      <c r="AF659" s="126"/>
    </row>
    <row r="660" spans="1:32" ht="47.25">
      <c r="A660" s="42"/>
      <c r="B660" s="40" t="s">
        <v>455</v>
      </c>
      <c r="C660" s="30" t="s">
        <v>608</v>
      </c>
      <c r="D660" s="30" t="s">
        <v>514</v>
      </c>
      <c r="E660" s="30" t="s">
        <v>507</v>
      </c>
      <c r="F660" s="36" t="s">
        <v>525</v>
      </c>
      <c r="G660" s="30" t="s">
        <v>412</v>
      </c>
      <c r="H660" s="30" t="s">
        <v>507</v>
      </c>
      <c r="I660" s="30" t="s">
        <v>433</v>
      </c>
      <c r="J660" s="30" t="s">
        <v>555</v>
      </c>
      <c r="K660" s="115"/>
      <c r="L660" s="120">
        <f>Z660</f>
        <v>0</v>
      </c>
      <c r="M660" s="120"/>
      <c r="N660" s="120"/>
      <c r="O660" s="120"/>
      <c r="P660" s="200"/>
      <c r="Q660" s="200"/>
      <c r="R660" s="200"/>
      <c r="S660" s="126"/>
      <c r="T660" s="126"/>
      <c r="U660" s="201"/>
      <c r="V660" s="138"/>
      <c r="W660" s="126"/>
      <c r="X660" s="126"/>
      <c r="Y660" s="126"/>
      <c r="Z660" s="126"/>
      <c r="AA660" s="126"/>
      <c r="AB660" s="126"/>
      <c r="AC660" s="126"/>
      <c r="AD660" s="126"/>
      <c r="AE660" s="126"/>
      <c r="AF660" s="126"/>
    </row>
    <row r="661" spans="1:32" ht="15.75">
      <c r="A661" s="42"/>
      <c r="B661" s="40" t="s">
        <v>56</v>
      </c>
      <c r="C661" s="30" t="s">
        <v>608</v>
      </c>
      <c r="D661" s="30" t="s">
        <v>525</v>
      </c>
      <c r="E661" s="30" t="s">
        <v>541</v>
      </c>
      <c r="F661" s="36"/>
      <c r="G661" s="30"/>
      <c r="H661" s="30"/>
      <c r="I661" s="30" t="s">
        <v>509</v>
      </c>
      <c r="J661" s="30" t="s">
        <v>510</v>
      </c>
      <c r="K661" s="115"/>
      <c r="L661" s="120">
        <f>L662+L666</f>
        <v>16558602.1</v>
      </c>
      <c r="M661" s="120"/>
      <c r="N661" s="120"/>
      <c r="O661" s="120"/>
      <c r="P661" s="200"/>
      <c r="Q661" s="200"/>
      <c r="R661" s="200"/>
      <c r="S661" s="126"/>
      <c r="T661" s="126"/>
      <c r="U661" s="201"/>
      <c r="V661" s="138"/>
      <c r="W661" s="126"/>
      <c r="X661" s="126"/>
      <c r="Y661" s="126"/>
      <c r="Z661" s="126"/>
      <c r="AA661" s="126"/>
      <c r="AB661" s="126"/>
      <c r="AC661" s="126"/>
      <c r="AD661" s="126"/>
      <c r="AE661" s="126"/>
      <c r="AF661" s="126"/>
    </row>
    <row r="662" spans="1:32" ht="47.25">
      <c r="A662" s="42"/>
      <c r="B662" s="40" t="s">
        <v>443</v>
      </c>
      <c r="C662" s="30" t="s">
        <v>608</v>
      </c>
      <c r="D662" s="30" t="s">
        <v>525</v>
      </c>
      <c r="E662" s="30" t="s">
        <v>541</v>
      </c>
      <c r="F662" s="36" t="s">
        <v>541</v>
      </c>
      <c r="G662" s="30"/>
      <c r="H662" s="30"/>
      <c r="I662" s="30"/>
      <c r="J662" s="30"/>
      <c r="K662" s="115"/>
      <c r="L662" s="120">
        <f>L663</f>
        <v>0</v>
      </c>
      <c r="M662" s="120"/>
      <c r="N662" s="120"/>
      <c r="O662" s="120"/>
      <c r="P662" s="200"/>
      <c r="Q662" s="200"/>
      <c r="R662" s="200"/>
      <c r="S662" s="126"/>
      <c r="T662" s="126"/>
      <c r="U662" s="201"/>
      <c r="V662" s="138"/>
      <c r="W662" s="126"/>
      <c r="X662" s="126"/>
      <c r="Y662" s="126"/>
      <c r="Z662" s="126"/>
      <c r="AA662" s="126"/>
      <c r="AB662" s="126"/>
      <c r="AC662" s="126"/>
      <c r="AD662" s="126"/>
      <c r="AE662" s="126"/>
      <c r="AF662" s="126"/>
    </row>
    <row r="663" spans="1:32" ht="47.25">
      <c r="A663" s="42"/>
      <c r="B663" s="150" t="s">
        <v>456</v>
      </c>
      <c r="C663" s="30" t="s">
        <v>608</v>
      </c>
      <c r="D663" s="32" t="s">
        <v>525</v>
      </c>
      <c r="E663" s="32" t="s">
        <v>541</v>
      </c>
      <c r="F663" s="36" t="s">
        <v>541</v>
      </c>
      <c r="G663" s="32" t="s">
        <v>410</v>
      </c>
      <c r="H663" s="32"/>
      <c r="I663" s="32"/>
      <c r="J663" s="30"/>
      <c r="K663" s="115"/>
      <c r="L663" s="120">
        <f>L664</f>
        <v>0</v>
      </c>
      <c r="M663" s="120"/>
      <c r="N663" s="120"/>
      <c r="O663" s="120"/>
      <c r="P663" s="200"/>
      <c r="Q663" s="200"/>
      <c r="R663" s="200"/>
      <c r="S663" s="126"/>
      <c r="T663" s="126"/>
      <c r="U663" s="201"/>
      <c r="V663" s="138"/>
      <c r="W663" s="126"/>
      <c r="X663" s="126"/>
      <c r="Y663" s="126"/>
      <c r="Z663" s="126"/>
      <c r="AA663" s="126"/>
      <c r="AB663" s="126"/>
      <c r="AC663" s="126"/>
      <c r="AD663" s="126"/>
      <c r="AE663" s="126"/>
      <c r="AF663" s="126"/>
    </row>
    <row r="664" spans="1:32" ht="31.5">
      <c r="A664" s="42"/>
      <c r="B664" s="40" t="s">
        <v>457</v>
      </c>
      <c r="C664" s="30" t="s">
        <v>608</v>
      </c>
      <c r="D664" s="30" t="s">
        <v>525</v>
      </c>
      <c r="E664" s="30" t="s">
        <v>541</v>
      </c>
      <c r="F664" s="36" t="s">
        <v>541</v>
      </c>
      <c r="G664" s="30" t="s">
        <v>410</v>
      </c>
      <c r="H664" s="30" t="s">
        <v>507</v>
      </c>
      <c r="I664" s="30"/>
      <c r="J664" s="36"/>
      <c r="K664" s="115"/>
      <c r="L664" s="120">
        <f>L665</f>
        <v>0</v>
      </c>
      <c r="M664" s="120"/>
      <c r="N664" s="120"/>
      <c r="O664" s="120"/>
      <c r="P664" s="200"/>
      <c r="Q664" s="200"/>
      <c r="R664" s="200"/>
      <c r="S664" s="126"/>
      <c r="T664" s="126"/>
      <c r="U664" s="201"/>
      <c r="V664" s="138"/>
      <c r="W664" s="126"/>
      <c r="X664" s="126"/>
      <c r="Y664" s="126"/>
      <c r="Z664" s="126"/>
      <c r="AA664" s="126"/>
      <c r="AB664" s="126"/>
      <c r="AC664" s="126"/>
      <c r="AD664" s="126"/>
      <c r="AE664" s="126"/>
      <c r="AF664" s="126"/>
    </row>
    <row r="665" spans="1:32" ht="47.25">
      <c r="A665" s="42"/>
      <c r="B665" s="40" t="s">
        <v>446</v>
      </c>
      <c r="C665" s="30" t="s">
        <v>608</v>
      </c>
      <c r="D665" s="30" t="s">
        <v>525</v>
      </c>
      <c r="E665" s="30" t="s">
        <v>541</v>
      </c>
      <c r="F665" s="36" t="s">
        <v>541</v>
      </c>
      <c r="G665" s="30" t="s">
        <v>410</v>
      </c>
      <c r="H665" s="30" t="s">
        <v>507</v>
      </c>
      <c r="I665" s="30" t="s">
        <v>432</v>
      </c>
      <c r="J665" s="36" t="s">
        <v>162</v>
      </c>
      <c r="K665" s="115"/>
      <c r="L665" s="120">
        <f>AD665</f>
        <v>0</v>
      </c>
      <c r="M665" s="120"/>
      <c r="N665" s="120"/>
      <c r="O665" s="120"/>
      <c r="P665" s="200"/>
      <c r="Q665" s="200"/>
      <c r="R665" s="200"/>
      <c r="S665" s="126"/>
      <c r="T665" s="126"/>
      <c r="U665" s="201"/>
      <c r="V665" s="138"/>
      <c r="W665" s="126"/>
      <c r="X665" s="126"/>
      <c r="Y665" s="126"/>
      <c r="Z665" s="126"/>
      <c r="AA665" s="126"/>
      <c r="AB665" s="126"/>
      <c r="AC665" s="126"/>
      <c r="AD665" s="126"/>
      <c r="AE665" s="126"/>
      <c r="AF665" s="126"/>
    </row>
    <row r="666" spans="1:32" ht="47.25">
      <c r="A666" s="28"/>
      <c r="B666" s="40" t="s">
        <v>443</v>
      </c>
      <c r="C666" s="30" t="s">
        <v>608</v>
      </c>
      <c r="D666" s="30" t="s">
        <v>525</v>
      </c>
      <c r="E666" s="30" t="s">
        <v>541</v>
      </c>
      <c r="F666" s="36" t="s">
        <v>541</v>
      </c>
      <c r="G666" s="30"/>
      <c r="H666" s="30"/>
      <c r="I666" s="30"/>
      <c r="J666" s="36"/>
      <c r="K666" s="112"/>
      <c r="L666" s="120">
        <f>L667</f>
        <v>16558602.1</v>
      </c>
      <c r="M666" s="120"/>
      <c r="N666" s="120"/>
      <c r="O666" s="120"/>
      <c r="P666" s="200"/>
      <c r="Q666" s="200"/>
      <c r="R666" s="200"/>
      <c r="S666" s="126"/>
      <c r="T666" s="126"/>
      <c r="U666" s="201"/>
      <c r="V666" s="138"/>
      <c r="W666" s="126"/>
      <c r="X666" s="126"/>
      <c r="Y666" s="126"/>
      <c r="Z666" s="126"/>
      <c r="AA666" s="126"/>
      <c r="AB666" s="126"/>
      <c r="AC666" s="126"/>
      <c r="AD666" s="126"/>
      <c r="AE666" s="126"/>
      <c r="AF666" s="126"/>
    </row>
    <row r="667" spans="1:32" ht="47.25">
      <c r="A667" s="28"/>
      <c r="B667" s="150" t="s">
        <v>456</v>
      </c>
      <c r="C667" s="30" t="s">
        <v>608</v>
      </c>
      <c r="D667" s="30" t="s">
        <v>525</v>
      </c>
      <c r="E667" s="30" t="s">
        <v>541</v>
      </c>
      <c r="F667" s="36" t="s">
        <v>541</v>
      </c>
      <c r="G667" s="30" t="s">
        <v>410</v>
      </c>
      <c r="H667" s="30"/>
      <c r="I667" s="30"/>
      <c r="J667" s="30"/>
      <c r="K667" s="115"/>
      <c r="L667" s="120">
        <f>L668</f>
        <v>16558602.1</v>
      </c>
      <c r="M667" s="120"/>
      <c r="N667" s="120"/>
      <c r="O667" s="120"/>
      <c r="P667" s="200"/>
      <c r="Q667" s="200"/>
      <c r="R667" s="200"/>
      <c r="S667" s="126"/>
      <c r="T667" s="126"/>
      <c r="U667" s="201"/>
      <c r="V667" s="138"/>
      <c r="W667" s="126"/>
      <c r="X667" s="126"/>
      <c r="Y667" s="126"/>
      <c r="Z667" s="126"/>
      <c r="AA667" s="126"/>
      <c r="AB667" s="126"/>
      <c r="AC667" s="126"/>
      <c r="AD667" s="126"/>
      <c r="AE667" s="126"/>
      <c r="AF667" s="126"/>
    </row>
    <row r="668" spans="1:32" ht="31.5">
      <c r="A668" s="28"/>
      <c r="B668" s="150" t="s">
        <v>457</v>
      </c>
      <c r="C668" s="30" t="s">
        <v>608</v>
      </c>
      <c r="D668" s="30" t="s">
        <v>525</v>
      </c>
      <c r="E668" s="30" t="s">
        <v>541</v>
      </c>
      <c r="F668" s="36" t="s">
        <v>541</v>
      </c>
      <c r="G668" s="30" t="s">
        <v>410</v>
      </c>
      <c r="H668" s="30" t="s">
        <v>507</v>
      </c>
      <c r="I668" s="30"/>
      <c r="J668" s="30"/>
      <c r="K668" s="115"/>
      <c r="L668" s="120">
        <f>L669+L670+L671</f>
        <v>16558602.1</v>
      </c>
      <c r="M668" s="120"/>
      <c r="N668" s="120"/>
      <c r="O668" s="120"/>
      <c r="P668" s="200"/>
      <c r="Q668" s="200"/>
      <c r="R668" s="200"/>
      <c r="S668" s="126"/>
      <c r="T668" s="126"/>
      <c r="U668" s="201"/>
      <c r="V668" s="138"/>
      <c r="W668" s="126"/>
      <c r="X668" s="126"/>
      <c r="Y668" s="126"/>
      <c r="Z668" s="126"/>
      <c r="AA668" s="126"/>
      <c r="AB668" s="126"/>
      <c r="AC668" s="126"/>
      <c r="AD668" s="126"/>
      <c r="AE668" s="126"/>
      <c r="AF668" s="126"/>
    </row>
    <row r="669" spans="1:32" ht="94.5">
      <c r="A669" s="28"/>
      <c r="B669" s="40" t="s">
        <v>955</v>
      </c>
      <c r="C669" s="30" t="s">
        <v>608</v>
      </c>
      <c r="D669" s="30" t="s">
        <v>525</v>
      </c>
      <c r="E669" s="30" t="s">
        <v>541</v>
      </c>
      <c r="F669" s="36" t="s">
        <v>541</v>
      </c>
      <c r="G669" s="30" t="s">
        <v>410</v>
      </c>
      <c r="H669" s="30" t="s">
        <v>507</v>
      </c>
      <c r="I669" s="30" t="s">
        <v>460</v>
      </c>
      <c r="J669" s="30" t="s">
        <v>162</v>
      </c>
      <c r="K669" s="115"/>
      <c r="L669" s="120">
        <f>V669</f>
        <v>15317478</v>
      </c>
      <c r="M669" s="120"/>
      <c r="N669" s="120"/>
      <c r="O669" s="120"/>
      <c r="P669" s="200"/>
      <c r="Q669" s="200"/>
      <c r="R669" s="200"/>
      <c r="S669" s="126"/>
      <c r="T669" s="126"/>
      <c r="U669" s="201"/>
      <c r="V669" s="138">
        <v>15317478</v>
      </c>
      <c r="W669" s="126"/>
      <c r="X669" s="126"/>
      <c r="Y669" s="126"/>
      <c r="Z669" s="126"/>
      <c r="AA669" s="126"/>
      <c r="AB669" s="126"/>
      <c r="AC669" s="126"/>
      <c r="AD669" s="126"/>
      <c r="AE669" s="126"/>
      <c r="AF669" s="126"/>
    </row>
    <row r="670" spans="1:32" ht="63">
      <c r="A670" s="28"/>
      <c r="B670" s="40" t="s">
        <v>458</v>
      </c>
      <c r="C670" s="30" t="s">
        <v>608</v>
      </c>
      <c r="D670" s="30" t="s">
        <v>525</v>
      </c>
      <c r="E670" s="30" t="s">
        <v>541</v>
      </c>
      <c r="F670" s="36" t="s">
        <v>541</v>
      </c>
      <c r="G670" s="30" t="s">
        <v>410</v>
      </c>
      <c r="H670" s="30" t="s">
        <v>507</v>
      </c>
      <c r="I670" s="30" t="s">
        <v>460</v>
      </c>
      <c r="J670" s="30" t="s">
        <v>555</v>
      </c>
      <c r="K670" s="116"/>
      <c r="L670" s="120">
        <f>V670+Q670</f>
        <v>1115012</v>
      </c>
      <c r="M670" s="120"/>
      <c r="N670" s="120"/>
      <c r="O670" s="120"/>
      <c r="P670" s="200"/>
      <c r="Q670" s="200">
        <v>795250</v>
      </c>
      <c r="R670" s="200"/>
      <c r="S670" s="126"/>
      <c r="T670" s="126"/>
      <c r="U670" s="201"/>
      <c r="V670" s="138">
        <v>319762</v>
      </c>
      <c r="W670" s="126"/>
      <c r="X670" s="126"/>
      <c r="Y670" s="126"/>
      <c r="Z670" s="126"/>
      <c r="AA670" s="126"/>
      <c r="AB670" s="126"/>
      <c r="AC670" s="126"/>
      <c r="AD670" s="126"/>
      <c r="AE670" s="126"/>
      <c r="AF670" s="126"/>
    </row>
    <row r="671" spans="1:32" ht="63">
      <c r="A671" s="28"/>
      <c r="B671" s="40" t="s">
        <v>459</v>
      </c>
      <c r="C671" s="30" t="s">
        <v>608</v>
      </c>
      <c r="D671" s="30" t="s">
        <v>525</v>
      </c>
      <c r="E671" s="30" t="s">
        <v>541</v>
      </c>
      <c r="F671" s="36" t="s">
        <v>541</v>
      </c>
      <c r="G671" s="30" t="s">
        <v>410</v>
      </c>
      <c r="H671" s="30" t="s">
        <v>507</v>
      </c>
      <c r="I671" s="30" t="s">
        <v>460</v>
      </c>
      <c r="J671" s="30" t="s">
        <v>448</v>
      </c>
      <c r="K671" s="115"/>
      <c r="L671" s="120">
        <f>P671</f>
        <v>126112.1</v>
      </c>
      <c r="M671" s="120"/>
      <c r="N671" s="120"/>
      <c r="O671" s="120"/>
      <c r="P671" s="200">
        <v>126112.1</v>
      </c>
      <c r="Q671" s="200"/>
      <c r="R671" s="200"/>
      <c r="S671" s="126"/>
      <c r="T671" s="126"/>
      <c r="U671" s="201"/>
      <c r="V671" s="138"/>
      <c r="W671" s="126"/>
      <c r="X671" s="126"/>
      <c r="Y671" s="126"/>
      <c r="Z671" s="126"/>
      <c r="AA671" s="126"/>
      <c r="AB671" s="126"/>
      <c r="AC671" s="126"/>
      <c r="AD671" s="126"/>
      <c r="AE671" s="126"/>
      <c r="AF671" s="126"/>
    </row>
    <row r="672" spans="1:32" ht="47.25">
      <c r="A672" s="28"/>
      <c r="B672" s="40" t="s">
        <v>443</v>
      </c>
      <c r="C672" s="30" t="s">
        <v>608</v>
      </c>
      <c r="D672" s="30" t="s">
        <v>525</v>
      </c>
      <c r="E672" s="30" t="s">
        <v>523</v>
      </c>
      <c r="F672" s="36" t="s">
        <v>523</v>
      </c>
      <c r="G672" s="30"/>
      <c r="H672" s="30"/>
      <c r="I672" s="30"/>
      <c r="J672" s="30"/>
      <c r="K672" s="115"/>
      <c r="L672" s="120">
        <f>L673</f>
        <v>0</v>
      </c>
      <c r="M672" s="120"/>
      <c r="N672" s="120"/>
      <c r="O672" s="120"/>
      <c r="P672" s="200"/>
      <c r="Q672" s="200"/>
      <c r="R672" s="200"/>
      <c r="S672" s="126"/>
      <c r="T672" s="126"/>
      <c r="U672" s="201"/>
      <c r="V672" s="138"/>
      <c r="W672" s="126"/>
      <c r="X672" s="126"/>
      <c r="Y672" s="126"/>
      <c r="Z672" s="126"/>
      <c r="AA672" s="126"/>
      <c r="AB672" s="126"/>
      <c r="AC672" s="126"/>
      <c r="AD672" s="126"/>
      <c r="AE672" s="126"/>
      <c r="AF672" s="126"/>
    </row>
    <row r="673" spans="1:32" ht="47.25">
      <c r="A673" s="28"/>
      <c r="B673" s="40" t="s">
        <v>456</v>
      </c>
      <c r="C673" s="30" t="s">
        <v>608</v>
      </c>
      <c r="D673" s="30" t="s">
        <v>525</v>
      </c>
      <c r="E673" s="30" t="s">
        <v>523</v>
      </c>
      <c r="F673" s="36" t="s">
        <v>523</v>
      </c>
      <c r="G673" s="30" t="s">
        <v>415</v>
      </c>
      <c r="H673" s="30"/>
      <c r="I673" s="30"/>
      <c r="J673" s="30"/>
      <c r="K673" s="115"/>
      <c r="L673" s="120">
        <f>L674</f>
        <v>0</v>
      </c>
      <c r="M673" s="120"/>
      <c r="N673" s="120"/>
      <c r="O673" s="120"/>
      <c r="P673" s="200"/>
      <c r="Q673" s="200"/>
      <c r="R673" s="200"/>
      <c r="S673" s="126"/>
      <c r="T673" s="126"/>
      <c r="U673" s="201"/>
      <c r="V673" s="138"/>
      <c r="W673" s="126"/>
      <c r="X673" s="126"/>
      <c r="Y673" s="126"/>
      <c r="Z673" s="126"/>
      <c r="AA673" s="126"/>
      <c r="AB673" s="126"/>
      <c r="AC673" s="126"/>
      <c r="AD673" s="126"/>
      <c r="AE673" s="126"/>
      <c r="AF673" s="126"/>
    </row>
    <row r="674" spans="1:32" ht="31.5">
      <c r="A674" s="28"/>
      <c r="B674" s="40" t="s">
        <v>457</v>
      </c>
      <c r="C674" s="30" t="s">
        <v>608</v>
      </c>
      <c r="D674" s="30" t="s">
        <v>525</v>
      </c>
      <c r="E674" s="30" t="s">
        <v>523</v>
      </c>
      <c r="F674" s="36" t="s">
        <v>523</v>
      </c>
      <c r="G674" s="30" t="s">
        <v>415</v>
      </c>
      <c r="H674" s="30" t="s">
        <v>541</v>
      </c>
      <c r="I674" s="30"/>
      <c r="J674" s="36"/>
      <c r="K674" s="116"/>
      <c r="L674" s="120">
        <f>L675</f>
        <v>0</v>
      </c>
      <c r="M674" s="120"/>
      <c r="N674" s="120"/>
      <c r="O674" s="120"/>
      <c r="P674" s="200"/>
      <c r="Q674" s="200"/>
      <c r="R674" s="200"/>
      <c r="S674" s="126"/>
      <c r="T674" s="126"/>
      <c r="U674" s="201"/>
      <c r="V674" s="138"/>
      <c r="W674" s="126"/>
      <c r="X674" s="126"/>
      <c r="Y674" s="126"/>
      <c r="Z674" s="126"/>
      <c r="AA674" s="126"/>
      <c r="AB674" s="126"/>
      <c r="AC674" s="126"/>
      <c r="AD674" s="126"/>
      <c r="AE674" s="126"/>
      <c r="AF674" s="126"/>
    </row>
    <row r="675" spans="1:32" ht="15.75">
      <c r="A675" s="28"/>
      <c r="B675" s="37" t="s">
        <v>461</v>
      </c>
      <c r="C675" s="30" t="s">
        <v>608</v>
      </c>
      <c r="D675" s="30" t="s">
        <v>525</v>
      </c>
      <c r="E675" s="30" t="s">
        <v>523</v>
      </c>
      <c r="F675" s="36" t="s">
        <v>523</v>
      </c>
      <c r="G675" s="30" t="s">
        <v>415</v>
      </c>
      <c r="H675" s="30" t="s">
        <v>541</v>
      </c>
      <c r="I675" s="30" t="s">
        <v>462</v>
      </c>
      <c r="J675" s="32" t="s">
        <v>555</v>
      </c>
      <c r="K675" s="115"/>
      <c r="L675" s="120">
        <f>AA675</f>
        <v>0</v>
      </c>
      <c r="M675" s="120"/>
      <c r="N675" s="120"/>
      <c r="O675" s="120"/>
      <c r="P675" s="200"/>
      <c r="Q675" s="200"/>
      <c r="R675" s="200"/>
      <c r="S675" s="126"/>
      <c r="T675" s="126"/>
      <c r="U675" s="201"/>
      <c r="V675" s="138"/>
      <c r="W675" s="126"/>
      <c r="X675" s="126"/>
      <c r="Y675" s="126"/>
      <c r="Z675" s="126"/>
      <c r="AA675" s="126"/>
      <c r="AB675" s="126"/>
      <c r="AC675" s="126"/>
      <c r="AD675" s="126"/>
      <c r="AE675" s="126"/>
      <c r="AF675" s="126"/>
    </row>
    <row r="676" spans="1:32" ht="47.25">
      <c r="A676" s="28"/>
      <c r="B676" s="33" t="s">
        <v>443</v>
      </c>
      <c r="C676" s="30" t="s">
        <v>608</v>
      </c>
      <c r="D676" s="30" t="s">
        <v>538</v>
      </c>
      <c r="E676" s="30" t="s">
        <v>514</v>
      </c>
      <c r="F676" s="36" t="s">
        <v>523</v>
      </c>
      <c r="G676" s="30"/>
      <c r="H676" s="30"/>
      <c r="I676" s="30"/>
      <c r="J676" s="32"/>
      <c r="K676" s="115"/>
      <c r="L676" s="120">
        <f>L677</f>
        <v>2185415</v>
      </c>
      <c r="M676" s="120"/>
      <c r="N676" s="120"/>
      <c r="O676" s="120"/>
      <c r="P676" s="200"/>
      <c r="Q676" s="200"/>
      <c r="R676" s="200"/>
      <c r="S676" s="126"/>
      <c r="T676" s="126"/>
      <c r="U676" s="201"/>
      <c r="V676" s="138"/>
      <c r="W676" s="126"/>
      <c r="X676" s="126"/>
      <c r="Y676" s="126"/>
      <c r="Z676" s="126"/>
      <c r="AA676" s="126"/>
      <c r="AB676" s="126"/>
      <c r="AC676" s="126"/>
      <c r="AD676" s="126"/>
      <c r="AE676" s="126"/>
      <c r="AF676" s="126"/>
    </row>
    <row r="677" spans="1:32" ht="47.25">
      <c r="A677" s="28"/>
      <c r="B677" s="40" t="s">
        <v>456</v>
      </c>
      <c r="C677" s="30" t="s">
        <v>608</v>
      </c>
      <c r="D677" s="36" t="s">
        <v>538</v>
      </c>
      <c r="E677" s="36" t="s">
        <v>514</v>
      </c>
      <c r="F677" s="36" t="s">
        <v>523</v>
      </c>
      <c r="G677" s="36" t="s">
        <v>410</v>
      </c>
      <c r="H677" s="36"/>
      <c r="I677" s="36"/>
      <c r="J677" s="36"/>
      <c r="K677" s="115"/>
      <c r="L677" s="120">
        <f>L678</f>
        <v>2185415</v>
      </c>
      <c r="M677" s="120"/>
      <c r="N677" s="120"/>
      <c r="O677" s="120"/>
      <c r="P677" s="200"/>
      <c r="Q677" s="200"/>
      <c r="R677" s="200"/>
      <c r="S677" s="126"/>
      <c r="T677" s="126"/>
      <c r="U677" s="201"/>
      <c r="V677" s="138"/>
      <c r="W677" s="126"/>
      <c r="X677" s="126"/>
      <c r="Y677" s="126"/>
      <c r="Z677" s="126"/>
      <c r="AA677" s="126"/>
      <c r="AB677" s="126"/>
      <c r="AC677" s="126"/>
      <c r="AD677" s="126"/>
      <c r="AE677" s="126"/>
      <c r="AF677" s="126"/>
    </row>
    <row r="678" spans="1:32" ht="31.5">
      <c r="A678" s="28"/>
      <c r="B678" s="40" t="s">
        <v>457</v>
      </c>
      <c r="C678" s="30" t="s">
        <v>608</v>
      </c>
      <c r="D678" s="30" t="s">
        <v>538</v>
      </c>
      <c r="E678" s="30" t="s">
        <v>514</v>
      </c>
      <c r="F678" s="36" t="s">
        <v>523</v>
      </c>
      <c r="G678" s="30" t="s">
        <v>410</v>
      </c>
      <c r="H678" s="30" t="s">
        <v>508</v>
      </c>
      <c r="I678" s="30"/>
      <c r="J678" s="30"/>
      <c r="K678" s="115"/>
      <c r="L678" s="120">
        <f>L679+L680</f>
        <v>2185415</v>
      </c>
      <c r="M678" s="120"/>
      <c r="N678" s="120"/>
      <c r="O678" s="120"/>
      <c r="P678" s="200"/>
      <c r="Q678" s="200"/>
      <c r="R678" s="200"/>
      <c r="S678" s="126"/>
      <c r="T678" s="126"/>
      <c r="U678" s="201"/>
      <c r="V678" s="138"/>
      <c r="W678" s="126"/>
      <c r="X678" s="126"/>
      <c r="Y678" s="126"/>
      <c r="Z678" s="126"/>
      <c r="AA678" s="126"/>
      <c r="AB678" s="126"/>
      <c r="AC678" s="126"/>
      <c r="AD678" s="126"/>
      <c r="AE678" s="126"/>
      <c r="AF678" s="126"/>
    </row>
    <row r="679" spans="1:32" ht="15.75">
      <c r="A679" s="28"/>
      <c r="B679" s="40" t="s">
        <v>468</v>
      </c>
      <c r="C679" s="30" t="s">
        <v>608</v>
      </c>
      <c r="D679" s="30" t="s">
        <v>538</v>
      </c>
      <c r="E679" s="30" t="s">
        <v>514</v>
      </c>
      <c r="F679" s="36" t="s">
        <v>523</v>
      </c>
      <c r="G679" s="30" t="s">
        <v>410</v>
      </c>
      <c r="H679" s="30" t="s">
        <v>508</v>
      </c>
      <c r="I679" s="30" t="s">
        <v>411</v>
      </c>
      <c r="J679" s="30" t="s">
        <v>535</v>
      </c>
      <c r="K679" s="115"/>
      <c r="L679" s="120">
        <f>W679</f>
        <v>1823850</v>
      </c>
      <c r="M679" s="120"/>
      <c r="N679" s="120"/>
      <c r="O679" s="120"/>
      <c r="P679" s="200"/>
      <c r="Q679" s="200"/>
      <c r="R679" s="200"/>
      <c r="S679" s="126"/>
      <c r="T679" s="126"/>
      <c r="U679" s="201"/>
      <c r="V679" s="138"/>
      <c r="W679" s="126">
        <v>1823850</v>
      </c>
      <c r="X679" s="126"/>
      <c r="Y679" s="126"/>
      <c r="Z679" s="126"/>
      <c r="AA679" s="126"/>
      <c r="AB679" s="126"/>
      <c r="AC679" s="126"/>
      <c r="AD679" s="126"/>
      <c r="AE679" s="126"/>
      <c r="AF679" s="126"/>
    </row>
    <row r="680" spans="1:32" ht="15.75">
      <c r="A680" s="28"/>
      <c r="B680" s="40" t="s">
        <v>469</v>
      </c>
      <c r="C680" s="30" t="s">
        <v>608</v>
      </c>
      <c r="D680" s="30" t="s">
        <v>538</v>
      </c>
      <c r="E680" s="30" t="s">
        <v>514</v>
      </c>
      <c r="F680" s="36" t="s">
        <v>523</v>
      </c>
      <c r="G680" s="30" t="s">
        <v>410</v>
      </c>
      <c r="H680" s="30" t="s">
        <v>508</v>
      </c>
      <c r="I680" s="30" t="s">
        <v>411</v>
      </c>
      <c r="J680" s="36">
        <v>200</v>
      </c>
      <c r="K680" s="115"/>
      <c r="L680" s="120">
        <f>W680</f>
        <v>361565</v>
      </c>
      <c r="M680" s="120"/>
      <c r="N680" s="120"/>
      <c r="O680" s="120"/>
      <c r="P680" s="200"/>
      <c r="Q680" s="200"/>
      <c r="R680" s="200"/>
      <c r="S680" s="126"/>
      <c r="T680" s="126"/>
      <c r="U680" s="201"/>
      <c r="V680" s="138"/>
      <c r="W680" s="126">
        <v>361565</v>
      </c>
      <c r="X680" s="126"/>
      <c r="Y680" s="126"/>
      <c r="Z680" s="126"/>
      <c r="AA680" s="126"/>
      <c r="AB680" s="126"/>
      <c r="AC680" s="126"/>
      <c r="AD680" s="126"/>
      <c r="AE680" s="126"/>
      <c r="AF680" s="126"/>
    </row>
    <row r="681" spans="1:32" ht="15.75">
      <c r="A681" s="28"/>
      <c r="B681" s="150" t="s">
        <v>287</v>
      </c>
      <c r="C681" s="30" t="s">
        <v>608</v>
      </c>
      <c r="D681" s="30"/>
      <c r="E681" s="30"/>
      <c r="F681" s="36"/>
      <c r="G681" s="30"/>
      <c r="H681" s="30"/>
      <c r="I681" s="30"/>
      <c r="J681" s="30"/>
      <c r="K681" s="115"/>
      <c r="L681" s="120"/>
      <c r="M681" s="120"/>
      <c r="N681" s="120"/>
      <c r="O681" s="120"/>
      <c r="P681" s="200"/>
      <c r="Q681" s="200"/>
      <c r="R681" s="200"/>
      <c r="S681" s="126"/>
      <c r="T681" s="126"/>
      <c r="U681" s="201"/>
      <c r="V681" s="138"/>
      <c r="W681" s="126"/>
      <c r="X681" s="126"/>
      <c r="Y681" s="126"/>
      <c r="Z681" s="126"/>
      <c r="AA681" s="126"/>
      <c r="AB681" s="126"/>
      <c r="AC681" s="126"/>
      <c r="AD681" s="126"/>
      <c r="AE681" s="126"/>
      <c r="AF681" s="126"/>
    </row>
    <row r="682" spans="1:32" ht="47.25">
      <c r="A682" s="28"/>
      <c r="B682" s="40" t="s">
        <v>463</v>
      </c>
      <c r="C682" s="30" t="s">
        <v>608</v>
      </c>
      <c r="D682" s="30" t="s">
        <v>538</v>
      </c>
      <c r="E682" s="30" t="s">
        <v>543</v>
      </c>
      <c r="F682" s="36" t="s">
        <v>541</v>
      </c>
      <c r="G682" s="30"/>
      <c r="H682" s="30"/>
      <c r="I682" s="30"/>
      <c r="J682" s="30"/>
      <c r="K682" s="115"/>
      <c r="L682" s="120">
        <f>L683</f>
        <v>94500</v>
      </c>
      <c r="M682" s="120"/>
      <c r="N682" s="120"/>
      <c r="O682" s="120"/>
      <c r="P682" s="200"/>
      <c r="Q682" s="200"/>
      <c r="R682" s="200"/>
      <c r="S682" s="126"/>
      <c r="T682" s="126"/>
      <c r="U682" s="201"/>
      <c r="V682" s="138"/>
      <c r="W682" s="126"/>
      <c r="X682" s="126"/>
      <c r="Y682" s="126"/>
      <c r="Z682" s="126"/>
      <c r="AA682" s="126"/>
      <c r="AB682" s="126"/>
      <c r="AC682" s="126"/>
      <c r="AD682" s="126"/>
      <c r="AE682" s="126"/>
      <c r="AF682" s="126"/>
    </row>
    <row r="683" spans="1:32" ht="47.25">
      <c r="A683" s="28"/>
      <c r="B683" s="40" t="s">
        <v>464</v>
      </c>
      <c r="C683" s="30" t="s">
        <v>608</v>
      </c>
      <c r="D683" s="30" t="s">
        <v>538</v>
      </c>
      <c r="E683" s="30" t="s">
        <v>543</v>
      </c>
      <c r="F683" s="36" t="s">
        <v>541</v>
      </c>
      <c r="G683" s="30" t="s">
        <v>410</v>
      </c>
      <c r="H683" s="30"/>
      <c r="I683" s="30"/>
      <c r="J683" s="30"/>
      <c r="K683" s="112"/>
      <c r="L683" s="120">
        <f>L684</f>
        <v>94500</v>
      </c>
      <c r="M683" s="120"/>
      <c r="N683" s="120"/>
      <c r="O683" s="120"/>
      <c r="P683" s="200"/>
      <c r="Q683" s="200"/>
      <c r="R683" s="200"/>
      <c r="S683" s="126"/>
      <c r="T683" s="126"/>
      <c r="U683" s="201"/>
      <c r="V683" s="138"/>
      <c r="W683" s="126"/>
      <c r="X683" s="126"/>
      <c r="Y683" s="126"/>
      <c r="Z683" s="126"/>
      <c r="AA683" s="126"/>
      <c r="AB683" s="126"/>
      <c r="AC683" s="126"/>
      <c r="AD683" s="126"/>
      <c r="AE683" s="126"/>
      <c r="AF683" s="126"/>
    </row>
    <row r="684" spans="1:32" ht="31.5">
      <c r="A684" s="28"/>
      <c r="B684" s="40" t="s">
        <v>465</v>
      </c>
      <c r="C684" s="30" t="s">
        <v>608</v>
      </c>
      <c r="D684" s="30" t="s">
        <v>538</v>
      </c>
      <c r="E684" s="30" t="s">
        <v>543</v>
      </c>
      <c r="F684" s="36" t="s">
        <v>541</v>
      </c>
      <c r="G684" s="30" t="s">
        <v>410</v>
      </c>
      <c r="H684" s="30" t="s">
        <v>507</v>
      </c>
      <c r="I684" s="30"/>
      <c r="J684" s="30"/>
      <c r="K684" s="112"/>
      <c r="L684" s="120">
        <f>L685</f>
        <v>94500</v>
      </c>
      <c r="M684" s="120"/>
      <c r="N684" s="120"/>
      <c r="O684" s="120"/>
      <c r="P684" s="200"/>
      <c r="Q684" s="200"/>
      <c r="R684" s="200"/>
      <c r="S684" s="126"/>
      <c r="T684" s="126"/>
      <c r="U684" s="201"/>
      <c r="V684" s="138"/>
      <c r="W684" s="126"/>
      <c r="X684" s="126"/>
      <c r="Y684" s="126"/>
      <c r="Z684" s="126"/>
      <c r="AA684" s="126"/>
      <c r="AB684" s="126"/>
      <c r="AC684" s="126"/>
      <c r="AD684" s="126"/>
      <c r="AE684" s="126"/>
      <c r="AF684" s="126"/>
    </row>
    <row r="685" spans="1:32" ht="31.5">
      <c r="A685" s="28"/>
      <c r="B685" s="150" t="s">
        <v>467</v>
      </c>
      <c r="C685" s="30" t="s">
        <v>608</v>
      </c>
      <c r="D685" s="32" t="s">
        <v>538</v>
      </c>
      <c r="E685" s="32" t="s">
        <v>543</v>
      </c>
      <c r="F685" s="36" t="s">
        <v>541</v>
      </c>
      <c r="G685" s="32" t="s">
        <v>410</v>
      </c>
      <c r="H685" s="32" t="s">
        <v>507</v>
      </c>
      <c r="I685" s="32" t="s">
        <v>466</v>
      </c>
      <c r="J685" s="30" t="s">
        <v>555</v>
      </c>
      <c r="K685" s="112"/>
      <c r="L685" s="120">
        <f>Y685</f>
        <v>94500</v>
      </c>
      <c r="M685" s="120"/>
      <c r="N685" s="120"/>
      <c r="O685" s="120"/>
      <c r="P685" s="200"/>
      <c r="Q685" s="200"/>
      <c r="R685" s="200"/>
      <c r="S685" s="126"/>
      <c r="T685" s="126"/>
      <c r="U685" s="201"/>
      <c r="V685" s="138"/>
      <c r="W685" s="126"/>
      <c r="X685" s="126"/>
      <c r="Y685" s="126">
        <v>94500</v>
      </c>
      <c r="Z685" s="126"/>
      <c r="AA685" s="126"/>
      <c r="AB685" s="126"/>
      <c r="AC685" s="126"/>
      <c r="AD685" s="126"/>
      <c r="AE685" s="126"/>
      <c r="AF685" s="126"/>
    </row>
    <row r="686" spans="1:32" ht="47.25">
      <c r="A686" s="218">
        <v>26</v>
      </c>
      <c r="B686" s="219" t="s">
        <v>68</v>
      </c>
      <c r="C686" s="220">
        <v>959</v>
      </c>
      <c r="D686" s="220"/>
      <c r="E686" s="220"/>
      <c r="F686" s="221"/>
      <c r="G686" s="220"/>
      <c r="H686" s="220"/>
      <c r="I686" s="220"/>
      <c r="J686" s="220"/>
      <c r="K686" s="222"/>
      <c r="L686" s="224">
        <f>L688+L692+L703+L707+L713</f>
        <v>10224989.18</v>
      </c>
      <c r="M686" s="120"/>
      <c r="N686" s="120"/>
      <c r="O686" s="120"/>
      <c r="P686" s="200"/>
      <c r="Q686" s="200"/>
      <c r="R686" s="200"/>
      <c r="S686" s="126"/>
      <c r="T686" s="126"/>
      <c r="U686" s="201"/>
      <c r="V686" s="138"/>
      <c r="W686" s="126"/>
      <c r="X686" s="126"/>
      <c r="Y686" s="126"/>
      <c r="Z686" s="126"/>
      <c r="AA686" s="126"/>
      <c r="AB686" s="126"/>
      <c r="AC686" s="126"/>
      <c r="AD686" s="126"/>
      <c r="AE686" s="126"/>
      <c r="AF686" s="126"/>
    </row>
    <row r="687" spans="1:32" ht="15.75">
      <c r="A687" s="28"/>
      <c r="B687" s="41" t="s">
        <v>223</v>
      </c>
      <c r="C687" s="30"/>
      <c r="D687" s="30"/>
      <c r="E687" s="30"/>
      <c r="F687" s="36"/>
      <c r="G687" s="30"/>
      <c r="H687" s="30"/>
      <c r="I687" s="30"/>
      <c r="J687" s="30"/>
      <c r="K687" s="112"/>
      <c r="L687" s="120"/>
      <c r="M687" s="120"/>
      <c r="N687" s="120"/>
      <c r="O687" s="120"/>
      <c r="P687" s="200"/>
      <c r="Q687" s="200"/>
      <c r="R687" s="200"/>
      <c r="S687" s="126"/>
      <c r="T687" s="126"/>
      <c r="U687" s="201"/>
      <c r="V687" s="138"/>
      <c r="W687" s="126"/>
      <c r="X687" s="126"/>
      <c r="Y687" s="126"/>
      <c r="Z687" s="126"/>
      <c r="AA687" s="126"/>
      <c r="AB687" s="126"/>
      <c r="AC687" s="126"/>
      <c r="AD687" s="126"/>
      <c r="AE687" s="126"/>
      <c r="AF687" s="126"/>
    </row>
    <row r="688" spans="1:32" ht="47.25">
      <c r="A688" s="28"/>
      <c r="B688" s="150" t="s">
        <v>452</v>
      </c>
      <c r="C688" s="30" t="s">
        <v>609</v>
      </c>
      <c r="D688" s="32" t="s">
        <v>514</v>
      </c>
      <c r="E688" s="32" t="s">
        <v>507</v>
      </c>
      <c r="F688" s="36" t="s">
        <v>525</v>
      </c>
      <c r="G688" s="32"/>
      <c r="H688" s="32"/>
      <c r="I688" s="32"/>
      <c r="J688" s="30"/>
      <c r="K688" s="112"/>
      <c r="L688" s="120">
        <f>L689</f>
        <v>0</v>
      </c>
      <c r="M688" s="120"/>
      <c r="N688" s="120"/>
      <c r="O688" s="120"/>
      <c r="P688" s="200"/>
      <c r="Q688" s="200"/>
      <c r="R688" s="200"/>
      <c r="S688" s="126"/>
      <c r="T688" s="126"/>
      <c r="U688" s="201"/>
      <c r="V688" s="138"/>
      <c r="W688" s="126"/>
      <c r="X688" s="126"/>
      <c r="Y688" s="126"/>
      <c r="Z688" s="126"/>
      <c r="AA688" s="126"/>
      <c r="AB688" s="126"/>
      <c r="AC688" s="126"/>
      <c r="AD688" s="126"/>
      <c r="AE688" s="126"/>
      <c r="AF688" s="126"/>
    </row>
    <row r="689" spans="1:32" ht="63">
      <c r="A689" s="28"/>
      <c r="B689" s="150" t="s">
        <v>453</v>
      </c>
      <c r="C689" s="30" t="s">
        <v>609</v>
      </c>
      <c r="D689" s="32" t="s">
        <v>514</v>
      </c>
      <c r="E689" s="32" t="s">
        <v>507</v>
      </c>
      <c r="F689" s="36" t="s">
        <v>525</v>
      </c>
      <c r="G689" s="32" t="s">
        <v>412</v>
      </c>
      <c r="H689" s="32"/>
      <c r="I689" s="32"/>
      <c r="J689" s="30"/>
      <c r="K689" s="112"/>
      <c r="L689" s="120">
        <f>L690</f>
        <v>0</v>
      </c>
      <c r="M689" s="120"/>
      <c r="N689" s="120"/>
      <c r="O689" s="120"/>
      <c r="P689" s="200"/>
      <c r="Q689" s="200"/>
      <c r="R689" s="200"/>
      <c r="S689" s="126"/>
      <c r="T689" s="126"/>
      <c r="U689" s="201"/>
      <c r="V689" s="138"/>
      <c r="W689" s="126"/>
      <c r="X689" s="126"/>
      <c r="Y689" s="126"/>
      <c r="Z689" s="126"/>
      <c r="AA689" s="126"/>
      <c r="AB689" s="126"/>
      <c r="AC689" s="126"/>
      <c r="AD689" s="126"/>
      <c r="AE689" s="126"/>
      <c r="AF689" s="126"/>
    </row>
    <row r="690" spans="1:32" ht="47.25">
      <c r="A690" s="28"/>
      <c r="B690" s="150" t="s">
        <v>454</v>
      </c>
      <c r="C690" s="30" t="s">
        <v>609</v>
      </c>
      <c r="D690" s="32" t="s">
        <v>514</v>
      </c>
      <c r="E690" s="32" t="s">
        <v>507</v>
      </c>
      <c r="F690" s="36" t="s">
        <v>525</v>
      </c>
      <c r="G690" s="32" t="s">
        <v>412</v>
      </c>
      <c r="H690" s="32" t="s">
        <v>507</v>
      </c>
      <c r="I690" s="32"/>
      <c r="J690" s="30"/>
      <c r="K690" s="112"/>
      <c r="L690" s="120">
        <f>L691</f>
        <v>0</v>
      </c>
      <c r="M690" s="120"/>
      <c r="N690" s="120"/>
      <c r="O690" s="120"/>
      <c r="P690" s="200"/>
      <c r="Q690" s="200"/>
      <c r="R690" s="200"/>
      <c r="S690" s="126"/>
      <c r="T690" s="126"/>
      <c r="U690" s="201"/>
      <c r="V690" s="138"/>
      <c r="W690" s="126"/>
      <c r="X690" s="126"/>
      <c r="Y690" s="126"/>
      <c r="Z690" s="126"/>
      <c r="AA690" s="126"/>
      <c r="AB690" s="126"/>
      <c r="AC690" s="126"/>
      <c r="AD690" s="126"/>
      <c r="AE690" s="126"/>
      <c r="AF690" s="126"/>
    </row>
    <row r="691" spans="1:32" ht="47.25">
      <c r="A691" s="28"/>
      <c r="B691" s="150" t="s">
        <v>455</v>
      </c>
      <c r="C691" s="30" t="s">
        <v>609</v>
      </c>
      <c r="D691" s="32" t="s">
        <v>514</v>
      </c>
      <c r="E691" s="32" t="s">
        <v>507</v>
      </c>
      <c r="F691" s="36" t="s">
        <v>525</v>
      </c>
      <c r="G691" s="32" t="s">
        <v>412</v>
      </c>
      <c r="H691" s="32" t="s">
        <v>507</v>
      </c>
      <c r="I691" s="32" t="s">
        <v>433</v>
      </c>
      <c r="J691" s="30" t="s">
        <v>555</v>
      </c>
      <c r="K691" s="112"/>
      <c r="L691" s="120">
        <f>Z691</f>
        <v>0</v>
      </c>
      <c r="M691" s="120"/>
      <c r="N691" s="120"/>
      <c r="O691" s="120"/>
      <c r="P691" s="200"/>
      <c r="Q691" s="200"/>
      <c r="R691" s="200"/>
      <c r="S691" s="126"/>
      <c r="T691" s="126"/>
      <c r="U691" s="201"/>
      <c r="V691" s="138"/>
      <c r="W691" s="126"/>
      <c r="X691" s="126"/>
      <c r="Y691" s="126"/>
      <c r="Z691" s="126"/>
      <c r="AA691" s="126"/>
      <c r="AB691" s="126"/>
      <c r="AC691" s="126"/>
      <c r="AD691" s="126"/>
      <c r="AE691" s="126"/>
      <c r="AF691" s="126"/>
    </row>
    <row r="692" spans="1:32" ht="15.75">
      <c r="A692" s="28"/>
      <c r="B692" s="150" t="s">
        <v>56</v>
      </c>
      <c r="C692" s="30" t="s">
        <v>609</v>
      </c>
      <c r="D692" s="32" t="s">
        <v>525</v>
      </c>
      <c r="E692" s="32" t="s">
        <v>541</v>
      </c>
      <c r="F692" s="36"/>
      <c r="G692" s="32"/>
      <c r="H692" s="32"/>
      <c r="I692" s="32" t="s">
        <v>509</v>
      </c>
      <c r="J692" s="30" t="s">
        <v>510</v>
      </c>
      <c r="K692" s="112"/>
      <c r="L692" s="120">
        <f>L693+L697</f>
        <v>9915976.1799999997</v>
      </c>
      <c r="M692" s="120"/>
      <c r="N692" s="120"/>
      <c r="O692" s="120"/>
      <c r="P692" s="200"/>
      <c r="Q692" s="200"/>
      <c r="R692" s="200"/>
      <c r="S692" s="126"/>
      <c r="T692" s="126"/>
      <c r="U692" s="201"/>
      <c r="V692" s="138"/>
      <c r="W692" s="126"/>
      <c r="X692" s="126"/>
      <c r="Y692" s="126"/>
      <c r="Z692" s="126"/>
      <c r="AA692" s="126"/>
      <c r="AB692" s="126"/>
      <c r="AC692" s="126"/>
      <c r="AD692" s="126"/>
      <c r="AE692" s="126"/>
      <c r="AF692" s="126"/>
    </row>
    <row r="693" spans="1:32" ht="47.25">
      <c r="A693" s="28"/>
      <c r="B693" s="150" t="s">
        <v>443</v>
      </c>
      <c r="C693" s="30" t="s">
        <v>609</v>
      </c>
      <c r="D693" s="32" t="s">
        <v>525</v>
      </c>
      <c r="E693" s="32" t="s">
        <v>541</v>
      </c>
      <c r="F693" s="36" t="s">
        <v>541</v>
      </c>
      <c r="G693" s="32"/>
      <c r="H693" s="32"/>
      <c r="I693" s="32"/>
      <c r="J693" s="30"/>
      <c r="K693" s="112"/>
      <c r="L693" s="120">
        <f>L694</f>
        <v>0</v>
      </c>
      <c r="M693" s="120"/>
      <c r="N693" s="120"/>
      <c r="O693" s="120"/>
      <c r="P693" s="200"/>
      <c r="Q693" s="200"/>
      <c r="R693" s="200"/>
      <c r="S693" s="126"/>
      <c r="T693" s="126"/>
      <c r="U693" s="201"/>
      <c r="V693" s="138"/>
      <c r="W693" s="126"/>
      <c r="X693" s="126"/>
      <c r="Y693" s="126"/>
      <c r="Z693" s="126"/>
      <c r="AA693" s="126"/>
      <c r="AB693" s="126"/>
      <c r="AC693" s="126"/>
      <c r="AD693" s="126"/>
      <c r="AE693" s="126"/>
      <c r="AF693" s="126"/>
    </row>
    <row r="694" spans="1:32" ht="47.25">
      <c r="A694" s="28"/>
      <c r="B694" s="150" t="s">
        <v>456</v>
      </c>
      <c r="C694" s="30" t="s">
        <v>609</v>
      </c>
      <c r="D694" s="32" t="s">
        <v>525</v>
      </c>
      <c r="E694" s="32" t="s">
        <v>541</v>
      </c>
      <c r="F694" s="36" t="s">
        <v>541</v>
      </c>
      <c r="G694" s="32" t="s">
        <v>410</v>
      </c>
      <c r="H694" s="32"/>
      <c r="I694" s="32"/>
      <c r="J694" s="30"/>
      <c r="K694" s="112"/>
      <c r="L694" s="120">
        <f>L695</f>
        <v>0</v>
      </c>
      <c r="M694" s="120"/>
      <c r="N694" s="120"/>
      <c r="O694" s="120"/>
      <c r="P694" s="200"/>
      <c r="Q694" s="200"/>
      <c r="R694" s="200"/>
      <c r="S694" s="126"/>
      <c r="T694" s="126"/>
      <c r="U694" s="201"/>
      <c r="V694" s="138"/>
      <c r="W694" s="126"/>
      <c r="X694" s="126"/>
      <c r="Y694" s="126"/>
      <c r="Z694" s="126"/>
      <c r="AA694" s="126"/>
      <c r="AB694" s="126"/>
      <c r="AC694" s="126"/>
      <c r="AD694" s="126"/>
      <c r="AE694" s="126"/>
      <c r="AF694" s="126"/>
    </row>
    <row r="695" spans="1:32" ht="31.5">
      <c r="A695" s="28"/>
      <c r="B695" s="40" t="s">
        <v>457</v>
      </c>
      <c r="C695" s="30" t="s">
        <v>609</v>
      </c>
      <c r="D695" s="30" t="s">
        <v>525</v>
      </c>
      <c r="E695" s="30" t="s">
        <v>541</v>
      </c>
      <c r="F695" s="36" t="s">
        <v>541</v>
      </c>
      <c r="G695" s="30" t="s">
        <v>410</v>
      </c>
      <c r="H695" s="30" t="s">
        <v>507</v>
      </c>
      <c r="I695" s="30"/>
      <c r="J695" s="36"/>
      <c r="K695" s="112"/>
      <c r="L695" s="120">
        <f>L696</f>
        <v>0</v>
      </c>
      <c r="M695" s="120"/>
      <c r="N695" s="120"/>
      <c r="O695" s="120"/>
      <c r="P695" s="200"/>
      <c r="Q695" s="200"/>
      <c r="R695" s="200"/>
      <c r="S695" s="126"/>
      <c r="T695" s="126"/>
      <c r="U695" s="201"/>
      <c r="V695" s="138"/>
      <c r="W695" s="126"/>
      <c r="X695" s="126"/>
      <c r="Y695" s="126"/>
      <c r="Z695" s="126"/>
      <c r="AA695" s="126"/>
      <c r="AB695" s="126"/>
      <c r="AC695" s="126"/>
      <c r="AD695" s="126"/>
      <c r="AE695" s="126"/>
      <c r="AF695" s="126"/>
    </row>
    <row r="696" spans="1:32" ht="47.25">
      <c r="A696" s="28"/>
      <c r="B696" s="40" t="s">
        <v>446</v>
      </c>
      <c r="C696" s="30" t="s">
        <v>609</v>
      </c>
      <c r="D696" s="30" t="s">
        <v>525</v>
      </c>
      <c r="E696" s="30" t="s">
        <v>541</v>
      </c>
      <c r="F696" s="36" t="s">
        <v>541</v>
      </c>
      <c r="G696" s="30" t="s">
        <v>410</v>
      </c>
      <c r="H696" s="30" t="s">
        <v>507</v>
      </c>
      <c r="I696" s="30" t="s">
        <v>432</v>
      </c>
      <c r="J696" s="36" t="s">
        <v>162</v>
      </c>
      <c r="K696" s="112"/>
      <c r="L696" s="120">
        <f>AD696</f>
        <v>0</v>
      </c>
      <c r="M696" s="120"/>
      <c r="N696" s="120"/>
      <c r="O696" s="120"/>
      <c r="P696" s="200"/>
      <c r="Q696" s="200"/>
      <c r="R696" s="200"/>
      <c r="S696" s="126"/>
      <c r="T696" s="126"/>
      <c r="U696" s="201"/>
      <c r="V696" s="138"/>
      <c r="W696" s="126"/>
      <c r="X696" s="126"/>
      <c r="Y696" s="126"/>
      <c r="Z696" s="126"/>
      <c r="AA696" s="126"/>
      <c r="AB696" s="126"/>
      <c r="AC696" s="126"/>
      <c r="AD696" s="126"/>
      <c r="AE696" s="126"/>
      <c r="AF696" s="126"/>
    </row>
    <row r="697" spans="1:32" ht="47.25">
      <c r="A697" s="28"/>
      <c r="B697" s="40" t="s">
        <v>443</v>
      </c>
      <c r="C697" s="30" t="s">
        <v>609</v>
      </c>
      <c r="D697" s="30" t="s">
        <v>525</v>
      </c>
      <c r="E697" s="30" t="s">
        <v>541</v>
      </c>
      <c r="F697" s="36" t="s">
        <v>541</v>
      </c>
      <c r="G697" s="30"/>
      <c r="H697" s="30"/>
      <c r="I697" s="30"/>
      <c r="J697" s="36"/>
      <c r="K697" s="112"/>
      <c r="L697" s="120">
        <f>L698</f>
        <v>9915976.1799999997</v>
      </c>
      <c r="M697" s="120"/>
      <c r="N697" s="120"/>
      <c r="O697" s="120"/>
      <c r="P697" s="200"/>
      <c r="Q697" s="200"/>
      <c r="R697" s="200"/>
      <c r="S697" s="126"/>
      <c r="T697" s="126"/>
      <c r="U697" s="201"/>
      <c r="V697" s="138"/>
      <c r="W697" s="126"/>
      <c r="X697" s="126"/>
      <c r="Y697" s="126"/>
      <c r="Z697" s="126"/>
      <c r="AA697" s="126"/>
      <c r="AB697" s="126"/>
      <c r="AC697" s="126"/>
      <c r="AD697" s="126"/>
      <c r="AE697" s="126"/>
      <c r="AF697" s="126"/>
    </row>
    <row r="698" spans="1:32" ht="47.25">
      <c r="A698" s="28"/>
      <c r="B698" s="28" t="s">
        <v>456</v>
      </c>
      <c r="C698" s="30" t="s">
        <v>609</v>
      </c>
      <c r="D698" s="30" t="s">
        <v>525</v>
      </c>
      <c r="E698" s="30" t="s">
        <v>541</v>
      </c>
      <c r="F698" s="36" t="s">
        <v>541</v>
      </c>
      <c r="G698" s="30" t="s">
        <v>410</v>
      </c>
      <c r="H698" s="30"/>
      <c r="I698" s="30"/>
      <c r="J698" s="30"/>
      <c r="K698" s="115"/>
      <c r="L698" s="120">
        <f>L699</f>
        <v>9915976.1799999997</v>
      </c>
      <c r="M698" s="120"/>
      <c r="N698" s="120"/>
      <c r="O698" s="120"/>
      <c r="P698" s="200"/>
      <c r="Q698" s="200"/>
      <c r="R698" s="200"/>
      <c r="S698" s="126"/>
      <c r="T698" s="126"/>
      <c r="U698" s="201"/>
      <c r="V698" s="138"/>
      <c r="W698" s="126"/>
      <c r="X698" s="126"/>
      <c r="Y698" s="126"/>
      <c r="Z698" s="126"/>
      <c r="AA698" s="126"/>
      <c r="AB698" s="126"/>
      <c r="AC698" s="126"/>
      <c r="AD698" s="126"/>
      <c r="AE698" s="126"/>
      <c r="AF698" s="126"/>
    </row>
    <row r="699" spans="1:32" ht="31.5">
      <c r="A699" s="28"/>
      <c r="B699" s="150" t="s">
        <v>457</v>
      </c>
      <c r="C699" s="30" t="s">
        <v>609</v>
      </c>
      <c r="D699" s="30" t="s">
        <v>525</v>
      </c>
      <c r="E699" s="30" t="s">
        <v>541</v>
      </c>
      <c r="F699" s="36" t="s">
        <v>541</v>
      </c>
      <c r="G699" s="30" t="s">
        <v>410</v>
      </c>
      <c r="H699" s="30" t="s">
        <v>507</v>
      </c>
      <c r="I699" s="30"/>
      <c r="J699" s="30"/>
      <c r="K699" s="115"/>
      <c r="L699" s="120">
        <f>L700+L701+L702</f>
        <v>9915976.1799999997</v>
      </c>
      <c r="M699" s="120"/>
      <c r="N699" s="120"/>
      <c r="O699" s="120"/>
      <c r="P699" s="200"/>
      <c r="Q699" s="200"/>
      <c r="R699" s="200"/>
      <c r="S699" s="126"/>
      <c r="T699" s="126"/>
      <c r="U699" s="201"/>
      <c r="V699" s="138"/>
      <c r="W699" s="126"/>
      <c r="X699" s="126"/>
      <c r="Y699" s="126"/>
      <c r="Z699" s="126"/>
      <c r="AA699" s="126"/>
      <c r="AB699" s="126"/>
      <c r="AC699" s="126"/>
      <c r="AD699" s="126"/>
      <c r="AE699" s="126"/>
      <c r="AF699" s="126"/>
    </row>
    <row r="700" spans="1:32" ht="94.5">
      <c r="A700" s="28"/>
      <c r="B700" s="40" t="s">
        <v>955</v>
      </c>
      <c r="C700" s="30" t="s">
        <v>609</v>
      </c>
      <c r="D700" s="30" t="s">
        <v>525</v>
      </c>
      <c r="E700" s="30" t="s">
        <v>541</v>
      </c>
      <c r="F700" s="36" t="s">
        <v>541</v>
      </c>
      <c r="G700" s="30" t="s">
        <v>410</v>
      </c>
      <c r="H700" s="30" t="s">
        <v>507</v>
      </c>
      <c r="I700" s="30" t="s">
        <v>460</v>
      </c>
      <c r="J700" s="30" t="s">
        <v>162</v>
      </c>
      <c r="K700" s="115"/>
      <c r="L700" s="120">
        <f>V700</f>
        <v>9107940</v>
      </c>
      <c r="M700" s="120"/>
      <c r="N700" s="120"/>
      <c r="O700" s="120"/>
      <c r="P700" s="200"/>
      <c r="Q700" s="200"/>
      <c r="R700" s="200"/>
      <c r="S700" s="126"/>
      <c r="T700" s="126"/>
      <c r="U700" s="201"/>
      <c r="V700" s="138">
        <v>9107940</v>
      </c>
      <c r="W700" s="126"/>
      <c r="X700" s="126"/>
      <c r="Y700" s="126"/>
      <c r="Z700" s="126"/>
      <c r="AA700" s="126"/>
      <c r="AB700" s="126"/>
      <c r="AC700" s="126"/>
      <c r="AD700" s="126"/>
      <c r="AE700" s="126"/>
      <c r="AF700" s="126"/>
    </row>
    <row r="701" spans="1:32" ht="63">
      <c r="A701" s="28"/>
      <c r="B701" s="40" t="s">
        <v>458</v>
      </c>
      <c r="C701" s="30" t="s">
        <v>609</v>
      </c>
      <c r="D701" s="30" t="s">
        <v>525</v>
      </c>
      <c r="E701" s="30" t="s">
        <v>541</v>
      </c>
      <c r="F701" s="36" t="s">
        <v>541</v>
      </c>
      <c r="G701" s="30" t="s">
        <v>410</v>
      </c>
      <c r="H701" s="30" t="s">
        <v>507</v>
      </c>
      <c r="I701" s="30" t="s">
        <v>460</v>
      </c>
      <c r="J701" s="30" t="s">
        <v>555</v>
      </c>
      <c r="K701" s="116"/>
      <c r="L701" s="120">
        <f>Q701+V701</f>
        <v>758003</v>
      </c>
      <c r="M701" s="120"/>
      <c r="N701" s="120"/>
      <c r="O701" s="120"/>
      <c r="P701" s="200"/>
      <c r="Q701" s="200">
        <v>531384</v>
      </c>
      <c r="R701" s="200"/>
      <c r="S701" s="126"/>
      <c r="T701" s="126"/>
      <c r="U701" s="201"/>
      <c r="V701" s="138">
        <v>226619</v>
      </c>
      <c r="W701" s="126"/>
      <c r="X701" s="126"/>
      <c r="Y701" s="126"/>
      <c r="Z701" s="126"/>
      <c r="AA701" s="126"/>
      <c r="AB701" s="126"/>
      <c r="AC701" s="126"/>
      <c r="AD701" s="126"/>
      <c r="AE701" s="126"/>
      <c r="AF701" s="126"/>
    </row>
    <row r="702" spans="1:32" ht="63">
      <c r="A702" s="28"/>
      <c r="B702" s="40" t="s">
        <v>459</v>
      </c>
      <c r="C702" s="30" t="s">
        <v>609</v>
      </c>
      <c r="D702" s="30" t="s">
        <v>525</v>
      </c>
      <c r="E702" s="30" t="s">
        <v>541</v>
      </c>
      <c r="F702" s="36" t="s">
        <v>541</v>
      </c>
      <c r="G702" s="30" t="s">
        <v>410</v>
      </c>
      <c r="H702" s="30" t="s">
        <v>507</v>
      </c>
      <c r="I702" s="30" t="s">
        <v>460</v>
      </c>
      <c r="J702" s="30" t="s">
        <v>448</v>
      </c>
      <c r="K702" s="115"/>
      <c r="L702" s="120">
        <f>P702</f>
        <v>50033.18</v>
      </c>
      <c r="M702" s="120"/>
      <c r="N702" s="120"/>
      <c r="O702" s="120"/>
      <c r="P702" s="200">
        <v>50033.18</v>
      </c>
      <c r="Q702" s="200"/>
      <c r="R702" s="200"/>
      <c r="S702" s="126"/>
      <c r="T702" s="126"/>
      <c r="U702" s="201"/>
      <c r="V702" s="138"/>
      <c r="W702" s="126"/>
      <c r="X702" s="126"/>
      <c r="Y702" s="126"/>
      <c r="Z702" s="126"/>
      <c r="AA702" s="126"/>
      <c r="AB702" s="126"/>
      <c r="AC702" s="126"/>
      <c r="AD702" s="126"/>
      <c r="AE702" s="126"/>
      <c r="AF702" s="126"/>
    </row>
    <row r="703" spans="1:32" ht="47.25">
      <c r="A703" s="28"/>
      <c r="B703" s="40" t="s">
        <v>443</v>
      </c>
      <c r="C703" s="30" t="s">
        <v>609</v>
      </c>
      <c r="D703" s="30" t="s">
        <v>525</v>
      </c>
      <c r="E703" s="30" t="s">
        <v>523</v>
      </c>
      <c r="F703" s="36" t="s">
        <v>523</v>
      </c>
      <c r="G703" s="30"/>
      <c r="H703" s="30"/>
      <c r="I703" s="30"/>
      <c r="J703" s="30"/>
      <c r="K703" s="115"/>
      <c r="L703" s="120">
        <f>L704</f>
        <v>0</v>
      </c>
      <c r="M703" s="120"/>
      <c r="N703" s="120"/>
      <c r="O703" s="120"/>
      <c r="P703" s="200"/>
      <c r="Q703" s="200"/>
      <c r="R703" s="200"/>
      <c r="S703" s="126"/>
      <c r="T703" s="126"/>
      <c r="U703" s="201"/>
      <c r="V703" s="138"/>
      <c r="W703" s="126"/>
      <c r="X703" s="126"/>
      <c r="Y703" s="126"/>
      <c r="Z703" s="126"/>
      <c r="AA703" s="126"/>
      <c r="AB703" s="126"/>
      <c r="AC703" s="126"/>
      <c r="AD703" s="126"/>
      <c r="AE703" s="126"/>
      <c r="AF703" s="126"/>
    </row>
    <row r="704" spans="1:32" ht="47.25">
      <c r="A704" s="28"/>
      <c r="B704" s="40" t="s">
        <v>456</v>
      </c>
      <c r="C704" s="30" t="s">
        <v>609</v>
      </c>
      <c r="D704" s="30" t="s">
        <v>525</v>
      </c>
      <c r="E704" s="30" t="s">
        <v>523</v>
      </c>
      <c r="F704" s="36" t="s">
        <v>523</v>
      </c>
      <c r="G704" s="30" t="s">
        <v>415</v>
      </c>
      <c r="H704" s="30"/>
      <c r="I704" s="30"/>
      <c r="J704" s="30"/>
      <c r="K704" s="115"/>
      <c r="L704" s="120">
        <f>L705</f>
        <v>0</v>
      </c>
      <c r="M704" s="120"/>
      <c r="N704" s="120"/>
      <c r="O704" s="120"/>
      <c r="P704" s="200"/>
      <c r="Q704" s="200"/>
      <c r="R704" s="200"/>
      <c r="S704" s="126"/>
      <c r="T704" s="126"/>
      <c r="U704" s="201"/>
      <c r="V704" s="138"/>
      <c r="W704" s="126"/>
      <c r="X704" s="126"/>
      <c r="Y704" s="126"/>
      <c r="Z704" s="126"/>
      <c r="AA704" s="126"/>
      <c r="AB704" s="126"/>
      <c r="AC704" s="126"/>
      <c r="AD704" s="126"/>
      <c r="AE704" s="126"/>
      <c r="AF704" s="126"/>
    </row>
    <row r="705" spans="1:32" ht="31.5">
      <c r="A705" s="28"/>
      <c r="B705" s="40" t="s">
        <v>457</v>
      </c>
      <c r="C705" s="30" t="s">
        <v>609</v>
      </c>
      <c r="D705" s="30" t="s">
        <v>525</v>
      </c>
      <c r="E705" s="30" t="s">
        <v>523</v>
      </c>
      <c r="F705" s="36" t="s">
        <v>523</v>
      </c>
      <c r="G705" s="30" t="s">
        <v>415</v>
      </c>
      <c r="H705" s="30" t="s">
        <v>541</v>
      </c>
      <c r="I705" s="30"/>
      <c r="J705" s="36"/>
      <c r="K705" s="116"/>
      <c r="L705" s="120">
        <f>L706</f>
        <v>0</v>
      </c>
      <c r="M705" s="120"/>
      <c r="N705" s="120"/>
      <c r="O705" s="120"/>
      <c r="P705" s="200"/>
      <c r="Q705" s="200"/>
      <c r="R705" s="200"/>
      <c r="S705" s="126"/>
      <c r="T705" s="126"/>
      <c r="U705" s="201"/>
      <c r="V705" s="138"/>
      <c r="W705" s="126"/>
      <c r="X705" s="126"/>
      <c r="Y705" s="126"/>
      <c r="Z705" s="126"/>
      <c r="AA705" s="126"/>
      <c r="AB705" s="126"/>
      <c r="AC705" s="126"/>
      <c r="AD705" s="126"/>
      <c r="AE705" s="126"/>
      <c r="AF705" s="126"/>
    </row>
    <row r="706" spans="1:32" ht="15.75">
      <c r="A706" s="28"/>
      <c r="B706" s="37" t="s">
        <v>461</v>
      </c>
      <c r="C706" s="30" t="s">
        <v>609</v>
      </c>
      <c r="D706" s="30" t="s">
        <v>525</v>
      </c>
      <c r="E706" s="30" t="s">
        <v>523</v>
      </c>
      <c r="F706" s="36" t="s">
        <v>523</v>
      </c>
      <c r="G706" s="30" t="s">
        <v>415</v>
      </c>
      <c r="H706" s="30" t="s">
        <v>541</v>
      </c>
      <c r="I706" s="30" t="s">
        <v>462</v>
      </c>
      <c r="J706" s="32" t="s">
        <v>555</v>
      </c>
      <c r="K706" s="115"/>
      <c r="L706" s="120">
        <f>AA706</f>
        <v>0</v>
      </c>
      <c r="M706" s="120"/>
      <c r="N706" s="120"/>
      <c r="O706" s="120"/>
      <c r="P706" s="200"/>
      <c r="Q706" s="200"/>
      <c r="R706" s="200"/>
      <c r="S706" s="126"/>
      <c r="T706" s="126"/>
      <c r="U706" s="201"/>
      <c r="V706" s="138"/>
      <c r="W706" s="126"/>
      <c r="X706" s="126"/>
      <c r="Y706" s="126"/>
      <c r="Z706" s="126"/>
      <c r="AA706" s="126"/>
      <c r="AB706" s="126"/>
      <c r="AC706" s="126"/>
      <c r="AD706" s="126"/>
      <c r="AE706" s="126"/>
      <c r="AF706" s="126"/>
    </row>
    <row r="707" spans="1:32" ht="47.25">
      <c r="A707" s="28"/>
      <c r="B707" s="33" t="s">
        <v>443</v>
      </c>
      <c r="C707" s="30" t="s">
        <v>609</v>
      </c>
      <c r="D707" s="30" t="s">
        <v>538</v>
      </c>
      <c r="E707" s="30" t="s">
        <v>514</v>
      </c>
      <c r="F707" s="36" t="s">
        <v>523</v>
      </c>
      <c r="G707" s="30"/>
      <c r="H707" s="30"/>
      <c r="I707" s="30"/>
      <c r="J707" s="32"/>
      <c r="K707" s="115"/>
      <c r="L707" s="120">
        <f>L708</f>
        <v>246013</v>
      </c>
      <c r="M707" s="120"/>
      <c r="N707" s="120"/>
      <c r="O707" s="120"/>
      <c r="P707" s="200"/>
      <c r="Q707" s="200"/>
      <c r="R707" s="200"/>
      <c r="S707" s="126"/>
      <c r="T707" s="126"/>
      <c r="U707" s="201"/>
      <c r="V707" s="138"/>
      <c r="W707" s="126"/>
      <c r="X707" s="126"/>
      <c r="Y707" s="126"/>
      <c r="Z707" s="126"/>
      <c r="AA707" s="126"/>
      <c r="AB707" s="126"/>
      <c r="AC707" s="126"/>
      <c r="AD707" s="126"/>
      <c r="AE707" s="126"/>
      <c r="AF707" s="126"/>
    </row>
    <row r="708" spans="1:32" ht="47.25">
      <c r="A708" s="28"/>
      <c r="B708" s="41" t="s">
        <v>456</v>
      </c>
      <c r="C708" s="30" t="s">
        <v>609</v>
      </c>
      <c r="D708" s="36" t="s">
        <v>538</v>
      </c>
      <c r="E708" s="36" t="s">
        <v>514</v>
      </c>
      <c r="F708" s="36" t="s">
        <v>523</v>
      </c>
      <c r="G708" s="36" t="s">
        <v>410</v>
      </c>
      <c r="H708" s="36"/>
      <c r="I708" s="36"/>
      <c r="J708" s="36"/>
      <c r="K708" s="115"/>
      <c r="L708" s="120">
        <f>L709</f>
        <v>246013</v>
      </c>
      <c r="M708" s="120"/>
      <c r="N708" s="120"/>
      <c r="O708" s="120"/>
      <c r="P708" s="200"/>
      <c r="Q708" s="200"/>
      <c r="R708" s="200"/>
      <c r="S708" s="126"/>
      <c r="T708" s="126"/>
      <c r="U708" s="201"/>
      <c r="V708" s="138"/>
      <c r="W708" s="126"/>
      <c r="X708" s="126"/>
      <c r="Y708" s="126"/>
      <c r="Z708" s="126"/>
      <c r="AA708" s="126"/>
      <c r="AB708" s="126"/>
      <c r="AC708" s="126"/>
      <c r="AD708" s="126"/>
      <c r="AE708" s="126"/>
      <c r="AF708" s="126"/>
    </row>
    <row r="709" spans="1:32" ht="31.5">
      <c r="A709" s="28"/>
      <c r="B709" s="40" t="s">
        <v>579</v>
      </c>
      <c r="C709" s="30" t="s">
        <v>609</v>
      </c>
      <c r="D709" s="30" t="s">
        <v>538</v>
      </c>
      <c r="E709" s="30" t="s">
        <v>514</v>
      </c>
      <c r="F709" s="36" t="s">
        <v>523</v>
      </c>
      <c r="G709" s="30" t="s">
        <v>410</v>
      </c>
      <c r="H709" s="30" t="s">
        <v>508</v>
      </c>
      <c r="I709" s="30"/>
      <c r="J709" s="30"/>
      <c r="K709" s="115"/>
      <c r="L709" s="120">
        <f>L710+L711</f>
        <v>246013</v>
      </c>
      <c r="M709" s="120"/>
      <c r="N709" s="120"/>
      <c r="O709" s="120"/>
      <c r="P709" s="200"/>
      <c r="Q709" s="200"/>
      <c r="R709" s="200"/>
      <c r="S709" s="126"/>
      <c r="T709" s="126"/>
      <c r="U709" s="201"/>
      <c r="V709" s="138"/>
      <c r="W709" s="126"/>
      <c r="X709" s="126"/>
      <c r="Y709" s="126"/>
      <c r="Z709" s="126"/>
      <c r="AA709" s="126"/>
      <c r="AB709" s="126"/>
      <c r="AC709" s="126"/>
      <c r="AD709" s="126"/>
      <c r="AE709" s="126"/>
      <c r="AF709" s="126"/>
    </row>
    <row r="710" spans="1:32" ht="15.75">
      <c r="A710" s="28"/>
      <c r="B710" s="40" t="s">
        <v>468</v>
      </c>
      <c r="C710" s="30" t="s">
        <v>609</v>
      </c>
      <c r="D710" s="30" t="s">
        <v>538</v>
      </c>
      <c r="E710" s="30" t="s">
        <v>514</v>
      </c>
      <c r="F710" s="36" t="s">
        <v>523</v>
      </c>
      <c r="G710" s="30" t="s">
        <v>410</v>
      </c>
      <c r="H710" s="30" t="s">
        <v>508</v>
      </c>
      <c r="I710" s="30" t="s">
        <v>411</v>
      </c>
      <c r="J710" s="30" t="s">
        <v>535</v>
      </c>
      <c r="K710" s="115"/>
      <c r="L710" s="120">
        <f>W710</f>
        <v>173700</v>
      </c>
      <c r="M710" s="120"/>
      <c r="N710" s="120"/>
      <c r="O710" s="120"/>
      <c r="P710" s="200"/>
      <c r="Q710" s="200"/>
      <c r="R710" s="200"/>
      <c r="S710" s="126"/>
      <c r="T710" s="126"/>
      <c r="U710" s="201"/>
      <c r="V710" s="138"/>
      <c r="W710" s="126">
        <v>173700</v>
      </c>
      <c r="X710" s="126"/>
      <c r="Y710" s="126"/>
      <c r="Z710" s="126"/>
      <c r="AA710" s="126"/>
      <c r="AB710" s="126"/>
      <c r="AC710" s="126"/>
      <c r="AD710" s="126"/>
      <c r="AE710" s="126"/>
      <c r="AF710" s="126"/>
    </row>
    <row r="711" spans="1:32" ht="15.75">
      <c r="A711" s="28"/>
      <c r="B711" s="40" t="s">
        <v>469</v>
      </c>
      <c r="C711" s="30" t="s">
        <v>609</v>
      </c>
      <c r="D711" s="30" t="s">
        <v>538</v>
      </c>
      <c r="E711" s="30" t="s">
        <v>514</v>
      </c>
      <c r="F711" s="36" t="s">
        <v>523</v>
      </c>
      <c r="G711" s="30" t="s">
        <v>410</v>
      </c>
      <c r="H711" s="30" t="s">
        <v>508</v>
      </c>
      <c r="I711" s="30" t="s">
        <v>411</v>
      </c>
      <c r="J711" s="36">
        <v>200</v>
      </c>
      <c r="K711" s="115"/>
      <c r="L711" s="120">
        <f>W711</f>
        <v>72313</v>
      </c>
      <c r="M711" s="120"/>
      <c r="N711" s="120"/>
      <c r="O711" s="120"/>
      <c r="P711" s="200"/>
      <c r="Q711" s="200"/>
      <c r="R711" s="200"/>
      <c r="S711" s="126"/>
      <c r="T711" s="126"/>
      <c r="U711" s="201"/>
      <c r="V711" s="138"/>
      <c r="W711" s="126">
        <v>72313</v>
      </c>
      <c r="X711" s="126"/>
      <c r="Y711" s="126"/>
      <c r="Z711" s="126"/>
      <c r="AA711" s="126"/>
      <c r="AB711" s="126"/>
      <c r="AC711" s="126"/>
      <c r="AD711" s="126"/>
      <c r="AE711" s="126"/>
      <c r="AF711" s="126"/>
    </row>
    <row r="712" spans="1:32" ht="15.75">
      <c r="A712" s="28"/>
      <c r="B712" s="28" t="s">
        <v>287</v>
      </c>
      <c r="C712" s="30"/>
      <c r="D712" s="30"/>
      <c r="E712" s="30"/>
      <c r="F712" s="36"/>
      <c r="G712" s="30"/>
      <c r="H712" s="30"/>
      <c r="I712" s="30"/>
      <c r="J712" s="30"/>
      <c r="K712" s="115"/>
      <c r="L712" s="120"/>
      <c r="M712" s="120"/>
      <c r="N712" s="120"/>
      <c r="O712" s="120"/>
      <c r="P712" s="200"/>
      <c r="Q712" s="200"/>
      <c r="R712" s="200"/>
      <c r="S712" s="126"/>
      <c r="T712" s="126"/>
      <c r="U712" s="201"/>
      <c r="V712" s="138"/>
      <c r="W712" s="126"/>
      <c r="X712" s="126"/>
      <c r="Y712" s="126"/>
      <c r="Z712" s="126"/>
      <c r="AA712" s="126"/>
      <c r="AB712" s="126"/>
      <c r="AC712" s="126"/>
      <c r="AD712" s="126"/>
      <c r="AE712" s="126"/>
      <c r="AF712" s="126"/>
    </row>
    <row r="713" spans="1:32" ht="47.25">
      <c r="A713" s="28"/>
      <c r="B713" s="40" t="s">
        <v>463</v>
      </c>
      <c r="C713" s="30" t="s">
        <v>609</v>
      </c>
      <c r="D713" s="30" t="s">
        <v>538</v>
      </c>
      <c r="E713" s="30" t="s">
        <v>543</v>
      </c>
      <c r="F713" s="36" t="s">
        <v>541</v>
      </c>
      <c r="G713" s="30"/>
      <c r="H713" s="30"/>
      <c r="I713" s="30"/>
      <c r="J713" s="30"/>
      <c r="K713" s="115"/>
      <c r="L713" s="120">
        <f>L714</f>
        <v>63000</v>
      </c>
      <c r="M713" s="120"/>
      <c r="N713" s="120"/>
      <c r="O713" s="120"/>
      <c r="P713" s="200"/>
      <c r="Q713" s="200"/>
      <c r="R713" s="200"/>
      <c r="S713" s="126"/>
      <c r="T713" s="126"/>
      <c r="U713" s="201"/>
      <c r="V713" s="138"/>
      <c r="W713" s="126"/>
      <c r="X713" s="126"/>
      <c r="Y713" s="126"/>
      <c r="Z713" s="126"/>
      <c r="AA713" s="126"/>
      <c r="AB713" s="126"/>
      <c r="AC713" s="126"/>
      <c r="AD713" s="126"/>
      <c r="AE713" s="126"/>
      <c r="AF713" s="126"/>
    </row>
    <row r="714" spans="1:32" ht="47.25">
      <c r="A714" s="28"/>
      <c r="B714" s="41" t="s">
        <v>464</v>
      </c>
      <c r="C714" s="30" t="s">
        <v>609</v>
      </c>
      <c r="D714" s="30" t="s">
        <v>538</v>
      </c>
      <c r="E714" s="30" t="s">
        <v>543</v>
      </c>
      <c r="F714" s="36" t="s">
        <v>541</v>
      </c>
      <c r="G714" s="30" t="s">
        <v>410</v>
      </c>
      <c r="H714" s="30"/>
      <c r="I714" s="30"/>
      <c r="J714" s="30"/>
      <c r="K714" s="112"/>
      <c r="L714" s="120">
        <f>L715</f>
        <v>63000</v>
      </c>
      <c r="M714" s="120"/>
      <c r="N714" s="120"/>
      <c r="O714" s="120"/>
      <c r="P714" s="200"/>
      <c r="Q714" s="200"/>
      <c r="R714" s="200"/>
      <c r="S714" s="126"/>
      <c r="T714" s="126"/>
      <c r="U714" s="201"/>
      <c r="V714" s="138"/>
      <c r="W714" s="126"/>
      <c r="X714" s="126"/>
      <c r="Y714" s="126"/>
      <c r="Z714" s="126"/>
      <c r="AA714" s="126"/>
      <c r="AB714" s="126"/>
      <c r="AC714" s="126"/>
      <c r="AD714" s="126"/>
      <c r="AE714" s="126"/>
      <c r="AF714" s="126"/>
    </row>
    <row r="715" spans="1:32" ht="31.5">
      <c r="A715" s="28"/>
      <c r="B715" s="40" t="s">
        <v>465</v>
      </c>
      <c r="C715" s="30" t="s">
        <v>609</v>
      </c>
      <c r="D715" s="30" t="s">
        <v>538</v>
      </c>
      <c r="E715" s="30" t="s">
        <v>543</v>
      </c>
      <c r="F715" s="36" t="s">
        <v>541</v>
      </c>
      <c r="G715" s="30" t="s">
        <v>410</v>
      </c>
      <c r="H715" s="30" t="s">
        <v>507</v>
      </c>
      <c r="I715" s="30"/>
      <c r="J715" s="30"/>
      <c r="K715" s="112"/>
      <c r="L715" s="120">
        <f>L716</f>
        <v>63000</v>
      </c>
      <c r="M715" s="120"/>
      <c r="N715" s="120"/>
      <c r="O715" s="120"/>
      <c r="P715" s="200"/>
      <c r="Q715" s="200"/>
      <c r="R715" s="200"/>
      <c r="S715" s="126"/>
      <c r="T715" s="126"/>
      <c r="U715" s="201"/>
      <c r="V715" s="138"/>
      <c r="W715" s="126"/>
      <c r="X715" s="126"/>
      <c r="Y715" s="126"/>
      <c r="Z715" s="126"/>
      <c r="AA715" s="126"/>
      <c r="AB715" s="126"/>
      <c r="AC715" s="126"/>
      <c r="AD715" s="126"/>
      <c r="AE715" s="126"/>
      <c r="AF715" s="126"/>
    </row>
    <row r="716" spans="1:32" ht="31.5">
      <c r="A716" s="28"/>
      <c r="B716" s="28" t="s">
        <v>467</v>
      </c>
      <c r="C716" s="30" t="s">
        <v>609</v>
      </c>
      <c r="D716" s="32" t="s">
        <v>538</v>
      </c>
      <c r="E716" s="32" t="s">
        <v>543</v>
      </c>
      <c r="F716" s="36" t="s">
        <v>541</v>
      </c>
      <c r="G716" s="32" t="s">
        <v>410</v>
      </c>
      <c r="H716" s="32" t="s">
        <v>507</v>
      </c>
      <c r="I716" s="32" t="s">
        <v>466</v>
      </c>
      <c r="J716" s="30" t="s">
        <v>555</v>
      </c>
      <c r="K716" s="112"/>
      <c r="L716" s="120">
        <f>Y716</f>
        <v>63000</v>
      </c>
      <c r="M716" s="120"/>
      <c r="N716" s="120"/>
      <c r="O716" s="120"/>
      <c r="P716" s="200"/>
      <c r="Q716" s="200"/>
      <c r="R716" s="200"/>
      <c r="S716" s="126"/>
      <c r="T716" s="126"/>
      <c r="U716" s="201"/>
      <c r="V716" s="138"/>
      <c r="W716" s="126"/>
      <c r="X716" s="126"/>
      <c r="Y716" s="126">
        <v>63000</v>
      </c>
      <c r="Z716" s="126"/>
      <c r="AA716" s="126"/>
      <c r="AB716" s="126"/>
      <c r="AC716" s="126"/>
      <c r="AD716" s="126"/>
      <c r="AE716" s="126"/>
      <c r="AF716" s="126"/>
    </row>
    <row r="717" spans="1:32" ht="45" customHeight="1">
      <c r="A717" s="218">
        <v>27</v>
      </c>
      <c r="B717" s="219" t="s">
        <v>69</v>
      </c>
      <c r="C717" s="220">
        <v>960</v>
      </c>
      <c r="D717" s="220"/>
      <c r="E717" s="220"/>
      <c r="F717" s="221"/>
      <c r="G717" s="220"/>
      <c r="H717" s="220"/>
      <c r="I717" s="220"/>
      <c r="J717" s="220"/>
      <c r="K717" s="222"/>
      <c r="L717" s="224">
        <f>L719+L723+L734+L738+L744</f>
        <v>22448728.02</v>
      </c>
      <c r="M717" s="120"/>
      <c r="N717" s="120"/>
      <c r="O717" s="120"/>
      <c r="P717" s="200"/>
      <c r="Q717" s="200"/>
      <c r="R717" s="200"/>
      <c r="S717" s="126"/>
      <c r="T717" s="126"/>
      <c r="U717" s="201"/>
      <c r="V717" s="138"/>
      <c r="W717" s="126"/>
      <c r="X717" s="126"/>
      <c r="Y717" s="126"/>
      <c r="Z717" s="126"/>
      <c r="AA717" s="126"/>
      <c r="AB717" s="126"/>
      <c r="AC717" s="126"/>
      <c r="AD717" s="126"/>
      <c r="AE717" s="126"/>
      <c r="AF717" s="126"/>
    </row>
    <row r="718" spans="1:32" ht="15.75">
      <c r="A718" s="42"/>
      <c r="B718" s="40" t="s">
        <v>223</v>
      </c>
      <c r="C718" s="30"/>
      <c r="D718" s="30"/>
      <c r="E718" s="30"/>
      <c r="F718" s="36"/>
      <c r="G718" s="30"/>
      <c r="H718" s="30"/>
      <c r="I718" s="30"/>
      <c r="J718" s="30"/>
      <c r="K718" s="115"/>
      <c r="L718" s="120"/>
      <c r="M718" s="120"/>
      <c r="N718" s="120"/>
      <c r="O718" s="120"/>
      <c r="P718" s="200"/>
      <c r="Q718" s="200"/>
      <c r="R718" s="200"/>
      <c r="S718" s="126"/>
      <c r="T718" s="126"/>
      <c r="U718" s="201"/>
      <c r="V718" s="138"/>
      <c r="W718" s="126"/>
      <c r="X718" s="126"/>
      <c r="Y718" s="126"/>
      <c r="Z718" s="126"/>
      <c r="AA718" s="126"/>
      <c r="AB718" s="126"/>
      <c r="AC718" s="126"/>
      <c r="AD718" s="126"/>
      <c r="AE718" s="126"/>
      <c r="AF718" s="126"/>
    </row>
    <row r="719" spans="1:32" ht="47.25">
      <c r="A719" s="42"/>
      <c r="B719" s="40" t="s">
        <v>452</v>
      </c>
      <c r="C719" s="30" t="s">
        <v>610</v>
      </c>
      <c r="D719" s="30" t="s">
        <v>514</v>
      </c>
      <c r="E719" s="30" t="s">
        <v>507</v>
      </c>
      <c r="F719" s="36" t="s">
        <v>525</v>
      </c>
      <c r="G719" s="30"/>
      <c r="H719" s="30"/>
      <c r="I719" s="30"/>
      <c r="J719" s="30"/>
      <c r="K719" s="115"/>
      <c r="L719" s="120">
        <f>L720</f>
        <v>0</v>
      </c>
      <c r="M719" s="120"/>
      <c r="N719" s="120"/>
      <c r="O719" s="120"/>
      <c r="P719" s="200"/>
      <c r="Q719" s="200"/>
      <c r="R719" s="200"/>
      <c r="S719" s="126"/>
      <c r="T719" s="126"/>
      <c r="U719" s="201"/>
      <c r="V719" s="138"/>
      <c r="W719" s="126"/>
      <c r="X719" s="126"/>
      <c r="Y719" s="126"/>
      <c r="Z719" s="126"/>
      <c r="AA719" s="126"/>
      <c r="AB719" s="126"/>
      <c r="AC719" s="126"/>
      <c r="AD719" s="126"/>
      <c r="AE719" s="126"/>
      <c r="AF719" s="126"/>
    </row>
    <row r="720" spans="1:32" ht="63">
      <c r="A720" s="42"/>
      <c r="B720" s="40" t="s">
        <v>453</v>
      </c>
      <c r="C720" s="30" t="s">
        <v>610</v>
      </c>
      <c r="D720" s="30" t="s">
        <v>514</v>
      </c>
      <c r="E720" s="30" t="s">
        <v>507</v>
      </c>
      <c r="F720" s="36" t="s">
        <v>525</v>
      </c>
      <c r="G720" s="30" t="s">
        <v>412</v>
      </c>
      <c r="H720" s="30"/>
      <c r="I720" s="30"/>
      <c r="J720" s="30"/>
      <c r="K720" s="115"/>
      <c r="L720" s="120">
        <f>L721</f>
        <v>0</v>
      </c>
      <c r="M720" s="120"/>
      <c r="N720" s="120"/>
      <c r="O720" s="120"/>
      <c r="P720" s="200"/>
      <c r="Q720" s="200"/>
      <c r="R720" s="200"/>
      <c r="S720" s="126"/>
      <c r="T720" s="126"/>
      <c r="U720" s="201"/>
      <c r="V720" s="138"/>
      <c r="W720" s="126"/>
      <c r="X720" s="126"/>
      <c r="Y720" s="126"/>
      <c r="Z720" s="126"/>
      <c r="AA720" s="126"/>
      <c r="AB720" s="126"/>
      <c r="AC720" s="126"/>
      <c r="AD720" s="126"/>
      <c r="AE720" s="126"/>
      <c r="AF720" s="126"/>
    </row>
    <row r="721" spans="1:32" ht="47.25">
      <c r="A721" s="42"/>
      <c r="B721" s="40" t="s">
        <v>454</v>
      </c>
      <c r="C721" s="30" t="s">
        <v>610</v>
      </c>
      <c r="D721" s="30" t="s">
        <v>514</v>
      </c>
      <c r="E721" s="30" t="s">
        <v>507</v>
      </c>
      <c r="F721" s="36" t="s">
        <v>525</v>
      </c>
      <c r="G721" s="30" t="s">
        <v>412</v>
      </c>
      <c r="H721" s="30" t="s">
        <v>507</v>
      </c>
      <c r="I721" s="30"/>
      <c r="J721" s="30"/>
      <c r="K721" s="115"/>
      <c r="L721" s="120">
        <f>L722</f>
        <v>0</v>
      </c>
      <c r="M721" s="120"/>
      <c r="N721" s="120"/>
      <c r="O721" s="120"/>
      <c r="P721" s="200"/>
      <c r="Q721" s="200"/>
      <c r="R721" s="200"/>
      <c r="S721" s="126"/>
      <c r="T721" s="126"/>
      <c r="U721" s="201"/>
      <c r="V721" s="138"/>
      <c r="W721" s="126"/>
      <c r="X721" s="126"/>
      <c r="Y721" s="126"/>
      <c r="Z721" s="126"/>
      <c r="AA721" s="126"/>
      <c r="AB721" s="126"/>
      <c r="AC721" s="126"/>
      <c r="AD721" s="126"/>
      <c r="AE721" s="126"/>
      <c r="AF721" s="126"/>
    </row>
    <row r="722" spans="1:32" ht="47.25">
      <c r="A722" s="42"/>
      <c r="B722" s="40" t="s">
        <v>455</v>
      </c>
      <c r="C722" s="30" t="s">
        <v>610</v>
      </c>
      <c r="D722" s="30" t="s">
        <v>514</v>
      </c>
      <c r="E722" s="30" t="s">
        <v>507</v>
      </c>
      <c r="F722" s="36" t="s">
        <v>525</v>
      </c>
      <c r="G722" s="30" t="s">
        <v>412</v>
      </c>
      <c r="H722" s="30" t="s">
        <v>507</v>
      </c>
      <c r="I722" s="30" t="s">
        <v>433</v>
      </c>
      <c r="J722" s="30" t="s">
        <v>555</v>
      </c>
      <c r="K722" s="115"/>
      <c r="L722" s="120">
        <f>Z722</f>
        <v>0</v>
      </c>
      <c r="M722" s="120"/>
      <c r="N722" s="120"/>
      <c r="O722" s="120"/>
      <c r="P722" s="200"/>
      <c r="Q722" s="200"/>
      <c r="R722" s="200"/>
      <c r="S722" s="126"/>
      <c r="T722" s="126"/>
      <c r="U722" s="201"/>
      <c r="V722" s="138"/>
      <c r="W722" s="126"/>
      <c r="X722" s="126"/>
      <c r="Y722" s="126"/>
      <c r="Z722" s="126"/>
      <c r="AA722" s="126"/>
      <c r="AB722" s="126"/>
      <c r="AC722" s="126"/>
      <c r="AD722" s="126"/>
      <c r="AE722" s="126"/>
      <c r="AF722" s="126"/>
    </row>
    <row r="723" spans="1:32" ht="15.75">
      <c r="A723" s="42"/>
      <c r="B723" s="40" t="s">
        <v>56</v>
      </c>
      <c r="C723" s="30" t="s">
        <v>610</v>
      </c>
      <c r="D723" s="30" t="s">
        <v>525</v>
      </c>
      <c r="E723" s="30" t="s">
        <v>541</v>
      </c>
      <c r="F723" s="36"/>
      <c r="G723" s="30"/>
      <c r="H723" s="30"/>
      <c r="I723" s="30" t="s">
        <v>509</v>
      </c>
      <c r="J723" s="30" t="s">
        <v>510</v>
      </c>
      <c r="K723" s="115"/>
      <c r="L723" s="120">
        <f>L724+L728</f>
        <v>20817888.02</v>
      </c>
      <c r="M723" s="120"/>
      <c r="N723" s="120"/>
      <c r="O723" s="120"/>
      <c r="P723" s="200"/>
      <c r="Q723" s="200"/>
      <c r="R723" s="200"/>
      <c r="S723" s="126"/>
      <c r="T723" s="126"/>
      <c r="U723" s="201"/>
      <c r="V723" s="138"/>
      <c r="W723" s="126"/>
      <c r="X723" s="126"/>
      <c r="Y723" s="126"/>
      <c r="Z723" s="126"/>
      <c r="AA723" s="126"/>
      <c r="AB723" s="126"/>
      <c r="AC723" s="126"/>
      <c r="AD723" s="126"/>
      <c r="AE723" s="126"/>
      <c r="AF723" s="126"/>
    </row>
    <row r="724" spans="1:32" ht="47.25">
      <c r="A724" s="42"/>
      <c r="B724" s="40" t="s">
        <v>443</v>
      </c>
      <c r="C724" s="30" t="s">
        <v>610</v>
      </c>
      <c r="D724" s="30" t="s">
        <v>525</v>
      </c>
      <c r="E724" s="30" t="s">
        <v>541</v>
      </c>
      <c r="F724" s="36" t="s">
        <v>541</v>
      </c>
      <c r="G724" s="30"/>
      <c r="H724" s="30"/>
      <c r="I724" s="30"/>
      <c r="J724" s="30"/>
      <c r="K724" s="115"/>
      <c r="L724" s="120">
        <f>L725</f>
        <v>0</v>
      </c>
      <c r="M724" s="120"/>
      <c r="N724" s="120"/>
      <c r="O724" s="120"/>
      <c r="P724" s="200"/>
      <c r="Q724" s="200"/>
      <c r="R724" s="200"/>
      <c r="S724" s="126"/>
      <c r="T724" s="126"/>
      <c r="U724" s="201"/>
      <c r="V724" s="138"/>
      <c r="W724" s="126"/>
      <c r="X724" s="126"/>
      <c r="Y724" s="126"/>
      <c r="Z724" s="126"/>
      <c r="AA724" s="126"/>
      <c r="AB724" s="126"/>
      <c r="AC724" s="126"/>
      <c r="AD724" s="126"/>
      <c r="AE724" s="126"/>
      <c r="AF724" s="126"/>
    </row>
    <row r="725" spans="1:32" ht="47.25">
      <c r="A725" s="42"/>
      <c r="B725" s="40" t="s">
        <v>456</v>
      </c>
      <c r="C725" s="30" t="s">
        <v>610</v>
      </c>
      <c r="D725" s="30" t="s">
        <v>525</v>
      </c>
      <c r="E725" s="30" t="s">
        <v>541</v>
      </c>
      <c r="F725" s="36" t="s">
        <v>541</v>
      </c>
      <c r="G725" s="30" t="s">
        <v>410</v>
      </c>
      <c r="H725" s="30"/>
      <c r="I725" s="30"/>
      <c r="J725" s="30"/>
      <c r="K725" s="115"/>
      <c r="L725" s="120">
        <f>L726</f>
        <v>0</v>
      </c>
      <c r="M725" s="120"/>
      <c r="N725" s="120"/>
      <c r="O725" s="120"/>
      <c r="P725" s="200"/>
      <c r="Q725" s="200"/>
      <c r="R725" s="200"/>
      <c r="S725" s="126"/>
      <c r="T725" s="126"/>
      <c r="U725" s="201"/>
      <c r="V725" s="138"/>
      <c r="W725" s="126"/>
      <c r="X725" s="126"/>
      <c r="Y725" s="126"/>
      <c r="Z725" s="126"/>
      <c r="AA725" s="126"/>
      <c r="AB725" s="126"/>
      <c r="AC725" s="126"/>
      <c r="AD725" s="126"/>
      <c r="AE725" s="126"/>
      <c r="AF725" s="126"/>
    </row>
    <row r="726" spans="1:32" ht="31.5">
      <c r="A726" s="42"/>
      <c r="B726" s="40" t="s">
        <v>457</v>
      </c>
      <c r="C726" s="30" t="s">
        <v>610</v>
      </c>
      <c r="D726" s="30" t="s">
        <v>525</v>
      </c>
      <c r="E726" s="30" t="s">
        <v>541</v>
      </c>
      <c r="F726" s="36" t="s">
        <v>541</v>
      </c>
      <c r="G726" s="30" t="s">
        <v>410</v>
      </c>
      <c r="H726" s="30" t="s">
        <v>507</v>
      </c>
      <c r="I726" s="30"/>
      <c r="J726" s="30"/>
      <c r="K726" s="115"/>
      <c r="L726" s="120">
        <f>L727</f>
        <v>0</v>
      </c>
      <c r="M726" s="120"/>
      <c r="N726" s="120"/>
      <c r="O726" s="120"/>
      <c r="P726" s="200"/>
      <c r="Q726" s="200"/>
      <c r="R726" s="200"/>
      <c r="S726" s="126"/>
      <c r="T726" s="126"/>
      <c r="U726" s="201"/>
      <c r="V726" s="138"/>
      <c r="W726" s="126"/>
      <c r="X726" s="126"/>
      <c r="Y726" s="126"/>
      <c r="Z726" s="126"/>
      <c r="AA726" s="126"/>
      <c r="AB726" s="126"/>
      <c r="AC726" s="126"/>
      <c r="AD726" s="126"/>
      <c r="AE726" s="126"/>
      <c r="AF726" s="126"/>
    </row>
    <row r="727" spans="1:32" ht="47.25">
      <c r="A727" s="42"/>
      <c r="B727" s="40" t="s">
        <v>446</v>
      </c>
      <c r="C727" s="30" t="s">
        <v>610</v>
      </c>
      <c r="D727" s="30" t="s">
        <v>525</v>
      </c>
      <c r="E727" s="30" t="s">
        <v>541</v>
      </c>
      <c r="F727" s="36" t="s">
        <v>541</v>
      </c>
      <c r="G727" s="30" t="s">
        <v>410</v>
      </c>
      <c r="H727" s="30" t="s">
        <v>507</v>
      </c>
      <c r="I727" s="30" t="s">
        <v>432</v>
      </c>
      <c r="J727" s="30" t="s">
        <v>162</v>
      </c>
      <c r="K727" s="115"/>
      <c r="L727" s="120">
        <f>AD727</f>
        <v>0</v>
      </c>
      <c r="M727" s="120"/>
      <c r="N727" s="120"/>
      <c r="O727" s="120"/>
      <c r="P727" s="200"/>
      <c r="Q727" s="200"/>
      <c r="R727" s="200"/>
      <c r="S727" s="126"/>
      <c r="T727" s="126"/>
      <c r="U727" s="201"/>
      <c r="V727" s="138"/>
      <c r="W727" s="126"/>
      <c r="X727" s="126"/>
      <c r="Y727" s="126"/>
      <c r="Z727" s="126"/>
      <c r="AA727" s="126"/>
      <c r="AB727" s="126"/>
      <c r="AC727" s="126"/>
      <c r="AD727" s="126"/>
      <c r="AE727" s="126"/>
      <c r="AF727" s="126"/>
    </row>
    <row r="728" spans="1:32" ht="47.25">
      <c r="A728" s="42"/>
      <c r="B728" s="40" t="s">
        <v>443</v>
      </c>
      <c r="C728" s="30" t="s">
        <v>610</v>
      </c>
      <c r="D728" s="30" t="s">
        <v>525</v>
      </c>
      <c r="E728" s="30" t="s">
        <v>541</v>
      </c>
      <c r="F728" s="36" t="s">
        <v>541</v>
      </c>
      <c r="G728" s="30"/>
      <c r="H728" s="30"/>
      <c r="I728" s="30"/>
      <c r="J728" s="30"/>
      <c r="K728" s="115"/>
      <c r="L728" s="120">
        <f>L729</f>
        <v>20817888.02</v>
      </c>
      <c r="M728" s="120"/>
      <c r="N728" s="120"/>
      <c r="O728" s="120"/>
      <c r="P728" s="200"/>
      <c r="Q728" s="200"/>
      <c r="R728" s="200"/>
      <c r="S728" s="126"/>
      <c r="T728" s="126"/>
      <c r="U728" s="201"/>
      <c r="V728" s="138"/>
      <c r="W728" s="126"/>
      <c r="X728" s="126"/>
      <c r="Y728" s="126"/>
      <c r="Z728" s="126"/>
      <c r="AA728" s="126"/>
      <c r="AB728" s="126"/>
      <c r="AC728" s="126"/>
      <c r="AD728" s="126"/>
      <c r="AE728" s="126"/>
      <c r="AF728" s="126"/>
    </row>
    <row r="729" spans="1:32" ht="47.25">
      <c r="A729" s="42"/>
      <c r="B729" s="150" t="s">
        <v>456</v>
      </c>
      <c r="C729" s="30" t="s">
        <v>610</v>
      </c>
      <c r="D729" s="32" t="s">
        <v>525</v>
      </c>
      <c r="E729" s="32" t="s">
        <v>541</v>
      </c>
      <c r="F729" s="36" t="s">
        <v>541</v>
      </c>
      <c r="G729" s="32" t="s">
        <v>410</v>
      </c>
      <c r="H729" s="32"/>
      <c r="I729" s="32"/>
      <c r="J729" s="30"/>
      <c r="K729" s="115"/>
      <c r="L729" s="120">
        <f>L730</f>
        <v>20817888.02</v>
      </c>
      <c r="M729" s="120"/>
      <c r="N729" s="120"/>
      <c r="O729" s="120"/>
      <c r="P729" s="200"/>
      <c r="Q729" s="200"/>
      <c r="R729" s="200"/>
      <c r="S729" s="126"/>
      <c r="T729" s="126"/>
      <c r="U729" s="201"/>
      <c r="V729" s="138"/>
      <c r="W729" s="126"/>
      <c r="X729" s="126"/>
      <c r="Y729" s="126"/>
      <c r="Z729" s="126"/>
      <c r="AA729" s="126"/>
      <c r="AB729" s="126"/>
      <c r="AC729" s="126"/>
      <c r="AD729" s="126"/>
      <c r="AE729" s="126"/>
      <c r="AF729" s="126"/>
    </row>
    <row r="730" spans="1:32" ht="31.5">
      <c r="A730" s="28"/>
      <c r="B730" s="40" t="s">
        <v>457</v>
      </c>
      <c r="C730" s="30" t="s">
        <v>610</v>
      </c>
      <c r="D730" s="30" t="s">
        <v>525</v>
      </c>
      <c r="E730" s="30" t="s">
        <v>541</v>
      </c>
      <c r="F730" s="36" t="s">
        <v>541</v>
      </c>
      <c r="G730" s="30" t="s">
        <v>410</v>
      </c>
      <c r="H730" s="30" t="s">
        <v>507</v>
      </c>
      <c r="I730" s="30"/>
      <c r="J730" s="36"/>
      <c r="K730" s="112"/>
      <c r="L730" s="120">
        <f>L731+L732+L733</f>
        <v>20817888.02</v>
      </c>
      <c r="M730" s="120"/>
      <c r="N730" s="120"/>
      <c r="O730" s="120"/>
      <c r="P730" s="200"/>
      <c r="Q730" s="200"/>
      <c r="R730" s="200"/>
      <c r="S730" s="126"/>
      <c r="T730" s="126"/>
      <c r="U730" s="201"/>
      <c r="V730" s="138"/>
      <c r="W730" s="126"/>
      <c r="X730" s="126"/>
      <c r="Y730" s="126"/>
      <c r="Z730" s="126"/>
      <c r="AA730" s="126"/>
      <c r="AB730" s="126"/>
      <c r="AC730" s="126"/>
      <c r="AD730" s="126"/>
      <c r="AE730" s="126"/>
      <c r="AF730" s="126"/>
    </row>
    <row r="731" spans="1:32" ht="94.5">
      <c r="A731" s="28"/>
      <c r="B731" s="40" t="s">
        <v>955</v>
      </c>
      <c r="C731" s="30" t="s">
        <v>610</v>
      </c>
      <c r="D731" s="30" t="s">
        <v>525</v>
      </c>
      <c r="E731" s="30" t="s">
        <v>541</v>
      </c>
      <c r="F731" s="36" t="s">
        <v>541</v>
      </c>
      <c r="G731" s="30" t="s">
        <v>410</v>
      </c>
      <c r="H731" s="30" t="s">
        <v>507</v>
      </c>
      <c r="I731" s="30" t="s">
        <v>460</v>
      </c>
      <c r="J731" s="36" t="s">
        <v>162</v>
      </c>
      <c r="K731" s="112"/>
      <c r="L731" s="120">
        <f>V731</f>
        <v>19133844</v>
      </c>
      <c r="M731" s="120"/>
      <c r="N731" s="120"/>
      <c r="O731" s="120"/>
      <c r="P731" s="200"/>
      <c r="Q731" s="200"/>
      <c r="R731" s="200"/>
      <c r="S731" s="126"/>
      <c r="T731" s="126"/>
      <c r="U731" s="201"/>
      <c r="V731" s="138">
        <v>19133844</v>
      </c>
      <c r="W731" s="126"/>
      <c r="X731" s="126"/>
      <c r="Y731" s="126"/>
      <c r="Z731" s="126"/>
      <c r="AA731" s="126"/>
      <c r="AB731" s="126"/>
      <c r="AC731" s="126"/>
      <c r="AD731" s="126"/>
      <c r="AE731" s="126"/>
      <c r="AF731" s="126"/>
    </row>
    <row r="732" spans="1:32" ht="63">
      <c r="A732" s="28"/>
      <c r="B732" s="40" t="s">
        <v>458</v>
      </c>
      <c r="C732" s="30" t="s">
        <v>610</v>
      </c>
      <c r="D732" s="30" t="s">
        <v>525</v>
      </c>
      <c r="E732" s="30" t="s">
        <v>541</v>
      </c>
      <c r="F732" s="36" t="s">
        <v>541</v>
      </c>
      <c r="G732" s="30" t="s">
        <v>410</v>
      </c>
      <c r="H732" s="30" t="s">
        <v>507</v>
      </c>
      <c r="I732" s="30" t="s">
        <v>460</v>
      </c>
      <c r="J732" s="36" t="s">
        <v>555</v>
      </c>
      <c r="K732" s="112"/>
      <c r="L732" s="120">
        <f>Q732+V732</f>
        <v>1631757.82</v>
      </c>
      <c r="M732" s="120"/>
      <c r="N732" s="120"/>
      <c r="O732" s="120"/>
      <c r="P732" s="200"/>
      <c r="Q732" s="200">
        <v>1254749.82</v>
      </c>
      <c r="R732" s="200"/>
      <c r="S732" s="126"/>
      <c r="T732" s="126"/>
      <c r="U732" s="201"/>
      <c r="V732" s="138">
        <v>377008</v>
      </c>
      <c r="W732" s="126"/>
      <c r="X732" s="126"/>
      <c r="Y732" s="126"/>
      <c r="Z732" s="126"/>
      <c r="AA732" s="126"/>
      <c r="AB732" s="126"/>
      <c r="AC732" s="126"/>
      <c r="AD732" s="126"/>
      <c r="AE732" s="126"/>
      <c r="AF732" s="126"/>
    </row>
    <row r="733" spans="1:32" ht="63">
      <c r="A733" s="28"/>
      <c r="B733" s="150" t="s">
        <v>459</v>
      </c>
      <c r="C733" s="30" t="s">
        <v>610</v>
      </c>
      <c r="D733" s="30" t="s">
        <v>525</v>
      </c>
      <c r="E733" s="30" t="s">
        <v>541</v>
      </c>
      <c r="F733" s="36" t="s">
        <v>541</v>
      </c>
      <c r="G733" s="30" t="s">
        <v>410</v>
      </c>
      <c r="H733" s="30" t="s">
        <v>507</v>
      </c>
      <c r="I733" s="30" t="s">
        <v>460</v>
      </c>
      <c r="J733" s="30" t="s">
        <v>448</v>
      </c>
      <c r="K733" s="115"/>
      <c r="L733" s="120">
        <f>P733</f>
        <v>52286.2</v>
      </c>
      <c r="M733" s="120"/>
      <c r="N733" s="120"/>
      <c r="O733" s="120"/>
      <c r="P733" s="200">
        <v>52286.2</v>
      </c>
      <c r="Q733" s="200"/>
      <c r="R733" s="200"/>
      <c r="S733" s="126"/>
      <c r="T733" s="126"/>
      <c r="U733" s="201"/>
      <c r="V733" s="138"/>
      <c r="W733" s="126"/>
      <c r="X733" s="126"/>
      <c r="Y733" s="126"/>
      <c r="Z733" s="126"/>
      <c r="AA733" s="126"/>
      <c r="AB733" s="126"/>
      <c r="AC733" s="126"/>
      <c r="AD733" s="126"/>
      <c r="AE733" s="126"/>
      <c r="AF733" s="126"/>
    </row>
    <row r="734" spans="1:32" ht="47.25">
      <c r="A734" s="28"/>
      <c r="B734" s="150" t="s">
        <v>443</v>
      </c>
      <c r="C734" s="30" t="s">
        <v>610</v>
      </c>
      <c r="D734" s="30" t="s">
        <v>525</v>
      </c>
      <c r="E734" s="30" t="s">
        <v>523</v>
      </c>
      <c r="F734" s="36" t="s">
        <v>523</v>
      </c>
      <c r="G734" s="30"/>
      <c r="H734" s="30"/>
      <c r="I734" s="30"/>
      <c r="J734" s="30"/>
      <c r="K734" s="115"/>
      <c r="L734" s="120">
        <f>L735</f>
        <v>0</v>
      </c>
      <c r="M734" s="120"/>
      <c r="N734" s="120"/>
      <c r="O734" s="120"/>
      <c r="P734" s="200"/>
      <c r="Q734" s="200"/>
      <c r="R734" s="200"/>
      <c r="S734" s="126"/>
      <c r="T734" s="126"/>
      <c r="U734" s="201"/>
      <c r="V734" s="138"/>
      <c r="W734" s="126"/>
      <c r="X734" s="126"/>
      <c r="Y734" s="126"/>
      <c r="Z734" s="126"/>
      <c r="AA734" s="126"/>
      <c r="AB734" s="126"/>
      <c r="AC734" s="126"/>
      <c r="AD734" s="126"/>
      <c r="AE734" s="126"/>
      <c r="AF734" s="126"/>
    </row>
    <row r="735" spans="1:32" ht="47.25">
      <c r="A735" s="28"/>
      <c r="B735" s="40" t="s">
        <v>456</v>
      </c>
      <c r="C735" s="30" t="s">
        <v>610</v>
      </c>
      <c r="D735" s="30" t="s">
        <v>525</v>
      </c>
      <c r="E735" s="30" t="s">
        <v>523</v>
      </c>
      <c r="F735" s="36" t="s">
        <v>523</v>
      </c>
      <c r="G735" s="30" t="s">
        <v>415</v>
      </c>
      <c r="H735" s="30"/>
      <c r="I735" s="30"/>
      <c r="J735" s="30"/>
      <c r="K735" s="115"/>
      <c r="L735" s="120">
        <f>L736</f>
        <v>0</v>
      </c>
      <c r="M735" s="120"/>
      <c r="N735" s="120"/>
      <c r="O735" s="120"/>
      <c r="P735" s="200"/>
      <c r="Q735" s="200"/>
      <c r="R735" s="200"/>
      <c r="S735" s="126"/>
      <c r="T735" s="126"/>
      <c r="U735" s="201"/>
      <c r="V735" s="138"/>
      <c r="W735" s="126"/>
      <c r="X735" s="126"/>
      <c r="Y735" s="126"/>
      <c r="Z735" s="126"/>
      <c r="AA735" s="126"/>
      <c r="AB735" s="126"/>
      <c r="AC735" s="126"/>
      <c r="AD735" s="126"/>
      <c r="AE735" s="126"/>
      <c r="AF735" s="126"/>
    </row>
    <row r="736" spans="1:32" ht="31.5">
      <c r="A736" s="28"/>
      <c r="B736" s="40" t="s">
        <v>457</v>
      </c>
      <c r="C736" s="30" t="s">
        <v>610</v>
      </c>
      <c r="D736" s="30" t="s">
        <v>525</v>
      </c>
      <c r="E736" s="30" t="s">
        <v>523</v>
      </c>
      <c r="F736" s="36" t="s">
        <v>523</v>
      </c>
      <c r="G736" s="30" t="s">
        <v>415</v>
      </c>
      <c r="H736" s="30" t="s">
        <v>541</v>
      </c>
      <c r="I736" s="30"/>
      <c r="J736" s="30"/>
      <c r="K736" s="116"/>
      <c r="L736" s="120">
        <f>L737</f>
        <v>0</v>
      </c>
      <c r="M736" s="120"/>
      <c r="N736" s="120"/>
      <c r="O736" s="120"/>
      <c r="P736" s="200"/>
      <c r="Q736" s="200"/>
      <c r="R736" s="200"/>
      <c r="S736" s="126"/>
      <c r="T736" s="126"/>
      <c r="U736" s="201"/>
      <c r="V736" s="138"/>
      <c r="W736" s="126"/>
      <c r="X736" s="126"/>
      <c r="Y736" s="126"/>
      <c r="Z736" s="126"/>
      <c r="AA736" s="126"/>
      <c r="AB736" s="126"/>
      <c r="AC736" s="126"/>
      <c r="AD736" s="126"/>
      <c r="AE736" s="126"/>
      <c r="AF736" s="126"/>
    </row>
    <row r="737" spans="1:32" ht="15.75">
      <c r="A737" s="28"/>
      <c r="B737" s="40" t="s">
        <v>461</v>
      </c>
      <c r="C737" s="30" t="s">
        <v>610</v>
      </c>
      <c r="D737" s="30" t="s">
        <v>525</v>
      </c>
      <c r="E737" s="30" t="s">
        <v>523</v>
      </c>
      <c r="F737" s="36" t="s">
        <v>523</v>
      </c>
      <c r="G737" s="30" t="s">
        <v>415</v>
      </c>
      <c r="H737" s="30" t="s">
        <v>541</v>
      </c>
      <c r="I737" s="30" t="s">
        <v>462</v>
      </c>
      <c r="J737" s="30" t="s">
        <v>555</v>
      </c>
      <c r="K737" s="115"/>
      <c r="L737" s="120">
        <f>AA737</f>
        <v>0</v>
      </c>
      <c r="M737" s="120"/>
      <c r="N737" s="120"/>
      <c r="O737" s="120"/>
      <c r="P737" s="200"/>
      <c r="Q737" s="200"/>
      <c r="R737" s="200"/>
      <c r="S737" s="126"/>
      <c r="T737" s="126"/>
      <c r="U737" s="201"/>
      <c r="V737" s="138"/>
      <c r="W737" s="126"/>
      <c r="X737" s="126"/>
      <c r="Y737" s="126"/>
      <c r="Z737" s="126"/>
      <c r="AA737" s="126"/>
      <c r="AB737" s="126"/>
      <c r="AC737" s="126"/>
      <c r="AD737" s="126"/>
      <c r="AE737" s="126"/>
      <c r="AF737" s="126"/>
    </row>
    <row r="738" spans="1:32" ht="47.25">
      <c r="A738" s="28"/>
      <c r="B738" s="40" t="s">
        <v>443</v>
      </c>
      <c r="C738" s="30" t="s">
        <v>610</v>
      </c>
      <c r="D738" s="30" t="s">
        <v>538</v>
      </c>
      <c r="E738" s="30" t="s">
        <v>514</v>
      </c>
      <c r="F738" s="36" t="s">
        <v>523</v>
      </c>
      <c r="G738" s="30"/>
      <c r="H738" s="30"/>
      <c r="I738" s="30"/>
      <c r="J738" s="30"/>
      <c r="K738" s="115"/>
      <c r="L738" s="120">
        <f>L739</f>
        <v>1536340</v>
      </c>
      <c r="M738" s="120"/>
      <c r="N738" s="120"/>
      <c r="O738" s="120"/>
      <c r="P738" s="200"/>
      <c r="Q738" s="200"/>
      <c r="R738" s="200"/>
      <c r="S738" s="126"/>
      <c r="T738" s="126"/>
      <c r="U738" s="201"/>
      <c r="V738" s="138"/>
      <c r="W738" s="126"/>
      <c r="X738" s="126"/>
      <c r="Y738" s="126"/>
      <c r="Z738" s="126"/>
      <c r="AA738" s="126"/>
      <c r="AB738" s="126"/>
      <c r="AC738" s="126"/>
      <c r="AD738" s="126"/>
      <c r="AE738" s="126"/>
      <c r="AF738" s="126"/>
    </row>
    <row r="739" spans="1:32" ht="47.25">
      <c r="A739" s="28"/>
      <c r="B739" s="40" t="s">
        <v>456</v>
      </c>
      <c r="C739" s="30" t="s">
        <v>610</v>
      </c>
      <c r="D739" s="30" t="s">
        <v>538</v>
      </c>
      <c r="E739" s="30" t="s">
        <v>514</v>
      </c>
      <c r="F739" s="36" t="s">
        <v>523</v>
      </c>
      <c r="G739" s="30" t="s">
        <v>410</v>
      </c>
      <c r="H739" s="30"/>
      <c r="I739" s="30"/>
      <c r="J739" s="30"/>
      <c r="K739" s="115"/>
      <c r="L739" s="120">
        <f>L740</f>
        <v>1536340</v>
      </c>
      <c r="M739" s="120"/>
      <c r="N739" s="120"/>
      <c r="O739" s="120"/>
      <c r="P739" s="200"/>
      <c r="Q739" s="200"/>
      <c r="R739" s="200"/>
      <c r="S739" s="126"/>
      <c r="T739" s="126"/>
      <c r="U739" s="201"/>
      <c r="V739" s="138"/>
      <c r="W739" s="126"/>
      <c r="X739" s="126"/>
      <c r="Y739" s="126"/>
      <c r="Z739" s="126"/>
      <c r="AA739" s="126"/>
      <c r="AB739" s="126"/>
      <c r="AC739" s="126"/>
      <c r="AD739" s="126"/>
      <c r="AE739" s="126"/>
      <c r="AF739" s="126"/>
    </row>
    <row r="740" spans="1:32" ht="31.5">
      <c r="A740" s="28"/>
      <c r="B740" s="40" t="s">
        <v>457</v>
      </c>
      <c r="C740" s="30" t="s">
        <v>610</v>
      </c>
      <c r="D740" s="30" t="s">
        <v>538</v>
      </c>
      <c r="E740" s="30" t="s">
        <v>514</v>
      </c>
      <c r="F740" s="36" t="s">
        <v>523</v>
      </c>
      <c r="G740" s="30" t="s">
        <v>410</v>
      </c>
      <c r="H740" s="30" t="s">
        <v>508</v>
      </c>
      <c r="I740" s="30"/>
      <c r="J740" s="36"/>
      <c r="K740" s="116"/>
      <c r="L740" s="120">
        <f>L741+L742</f>
        <v>1536340</v>
      </c>
      <c r="M740" s="120"/>
      <c r="N740" s="120"/>
      <c r="O740" s="120"/>
      <c r="P740" s="200"/>
      <c r="Q740" s="200"/>
      <c r="R740" s="200"/>
      <c r="S740" s="126"/>
      <c r="T740" s="126"/>
      <c r="U740" s="201"/>
      <c r="V740" s="138"/>
      <c r="W740" s="126"/>
      <c r="X740" s="126"/>
      <c r="Y740" s="126"/>
      <c r="Z740" s="126"/>
      <c r="AA740" s="126"/>
      <c r="AB740" s="126"/>
      <c r="AC740" s="126"/>
      <c r="AD740" s="126"/>
      <c r="AE740" s="126"/>
      <c r="AF740" s="126"/>
    </row>
    <row r="741" spans="1:32" ht="15.75">
      <c r="A741" s="28"/>
      <c r="B741" s="37" t="s">
        <v>468</v>
      </c>
      <c r="C741" s="30" t="s">
        <v>610</v>
      </c>
      <c r="D741" s="30" t="s">
        <v>538</v>
      </c>
      <c r="E741" s="30" t="s">
        <v>514</v>
      </c>
      <c r="F741" s="36" t="s">
        <v>523</v>
      </c>
      <c r="G741" s="30" t="s">
        <v>410</v>
      </c>
      <c r="H741" s="30" t="s">
        <v>508</v>
      </c>
      <c r="I741" s="30" t="s">
        <v>411</v>
      </c>
      <c r="J741" s="32" t="s">
        <v>535</v>
      </c>
      <c r="K741" s="115"/>
      <c r="L741" s="120">
        <f>W741</f>
        <v>1536340</v>
      </c>
      <c r="M741" s="120"/>
      <c r="N741" s="120"/>
      <c r="O741" s="120"/>
      <c r="P741" s="200"/>
      <c r="Q741" s="200"/>
      <c r="R741" s="200"/>
      <c r="S741" s="126"/>
      <c r="T741" s="126"/>
      <c r="U741" s="201"/>
      <c r="V741" s="138"/>
      <c r="W741" s="126">
        <v>1536340</v>
      </c>
      <c r="X741" s="126"/>
      <c r="Y741" s="126"/>
      <c r="Z741" s="126"/>
      <c r="AA741" s="126"/>
      <c r="AB741" s="126"/>
      <c r="AC741" s="126"/>
      <c r="AD741" s="126"/>
      <c r="AE741" s="126"/>
      <c r="AF741" s="126"/>
    </row>
    <row r="742" spans="1:32" ht="15.75">
      <c r="A742" s="28"/>
      <c r="B742" s="33" t="s">
        <v>469</v>
      </c>
      <c r="C742" s="30" t="s">
        <v>610</v>
      </c>
      <c r="D742" s="30" t="s">
        <v>538</v>
      </c>
      <c r="E742" s="30" t="s">
        <v>514</v>
      </c>
      <c r="F742" s="36" t="s">
        <v>523</v>
      </c>
      <c r="G742" s="30" t="s">
        <v>410</v>
      </c>
      <c r="H742" s="30" t="s">
        <v>508</v>
      </c>
      <c r="I742" s="30" t="s">
        <v>411</v>
      </c>
      <c r="J742" s="32">
        <v>200</v>
      </c>
      <c r="K742" s="115"/>
      <c r="L742" s="120">
        <f>W742</f>
        <v>0</v>
      </c>
      <c r="M742" s="120"/>
      <c r="N742" s="120"/>
      <c r="O742" s="120"/>
      <c r="P742" s="200"/>
      <c r="Q742" s="200"/>
      <c r="R742" s="200"/>
      <c r="S742" s="126"/>
      <c r="T742" s="126"/>
      <c r="U742" s="201"/>
      <c r="V742" s="138"/>
      <c r="W742" s="126"/>
      <c r="X742" s="126"/>
      <c r="Y742" s="126"/>
      <c r="Z742" s="126"/>
      <c r="AA742" s="126"/>
      <c r="AB742" s="126"/>
      <c r="AC742" s="126"/>
      <c r="AD742" s="126"/>
      <c r="AE742" s="126"/>
      <c r="AF742" s="126"/>
    </row>
    <row r="743" spans="1:32" ht="15.75">
      <c r="A743" s="28"/>
      <c r="B743" s="40" t="s">
        <v>287</v>
      </c>
      <c r="C743" s="30" t="s">
        <v>610</v>
      </c>
      <c r="D743" s="36"/>
      <c r="E743" s="36"/>
      <c r="F743" s="36"/>
      <c r="G743" s="36"/>
      <c r="H743" s="36"/>
      <c r="I743" s="36"/>
      <c r="J743" s="36"/>
      <c r="K743" s="115"/>
      <c r="L743" s="120"/>
      <c r="M743" s="120"/>
      <c r="N743" s="120"/>
      <c r="O743" s="120"/>
      <c r="P743" s="200"/>
      <c r="Q743" s="200"/>
      <c r="R743" s="200"/>
      <c r="S743" s="126"/>
      <c r="T743" s="126"/>
      <c r="U743" s="201"/>
      <c r="V743" s="138"/>
      <c r="W743" s="126"/>
      <c r="X743" s="126"/>
      <c r="Y743" s="126"/>
      <c r="Z743" s="126"/>
      <c r="AA743" s="126"/>
      <c r="AB743" s="126"/>
      <c r="AC743" s="126"/>
      <c r="AD743" s="126"/>
      <c r="AE743" s="126"/>
      <c r="AF743" s="126"/>
    </row>
    <row r="744" spans="1:32" ht="47.25">
      <c r="A744" s="28"/>
      <c r="B744" s="40" t="s">
        <v>463</v>
      </c>
      <c r="C744" s="30" t="s">
        <v>610</v>
      </c>
      <c r="D744" s="30" t="s">
        <v>538</v>
      </c>
      <c r="E744" s="30" t="s">
        <v>543</v>
      </c>
      <c r="F744" s="36" t="s">
        <v>541</v>
      </c>
      <c r="G744" s="30"/>
      <c r="H744" s="30"/>
      <c r="I744" s="30"/>
      <c r="J744" s="30"/>
      <c r="K744" s="115"/>
      <c r="L744" s="120">
        <f>L745</f>
        <v>94500</v>
      </c>
      <c r="M744" s="120"/>
      <c r="N744" s="120"/>
      <c r="O744" s="120"/>
      <c r="P744" s="200"/>
      <c r="Q744" s="200"/>
      <c r="R744" s="200"/>
      <c r="S744" s="126"/>
      <c r="T744" s="126"/>
      <c r="U744" s="201"/>
      <c r="V744" s="138"/>
      <c r="W744" s="126"/>
      <c r="X744" s="126"/>
      <c r="Y744" s="126"/>
      <c r="Z744" s="126"/>
      <c r="AA744" s="126"/>
      <c r="AB744" s="126"/>
      <c r="AC744" s="126"/>
      <c r="AD744" s="126"/>
      <c r="AE744" s="126"/>
      <c r="AF744" s="126"/>
    </row>
    <row r="745" spans="1:32" ht="47.25">
      <c r="A745" s="28"/>
      <c r="B745" s="40" t="s">
        <v>464</v>
      </c>
      <c r="C745" s="30" t="s">
        <v>610</v>
      </c>
      <c r="D745" s="30" t="s">
        <v>538</v>
      </c>
      <c r="E745" s="30" t="s">
        <v>543</v>
      </c>
      <c r="F745" s="36" t="s">
        <v>541</v>
      </c>
      <c r="G745" s="30" t="s">
        <v>410</v>
      </c>
      <c r="H745" s="30"/>
      <c r="I745" s="30"/>
      <c r="J745" s="30"/>
      <c r="K745" s="115"/>
      <c r="L745" s="120">
        <f>L746</f>
        <v>94500</v>
      </c>
      <c r="M745" s="120"/>
      <c r="N745" s="120"/>
      <c r="O745" s="120"/>
      <c r="P745" s="200"/>
      <c r="Q745" s="200"/>
      <c r="R745" s="200"/>
      <c r="S745" s="126"/>
      <c r="T745" s="126"/>
      <c r="U745" s="201"/>
      <c r="V745" s="138"/>
      <c r="W745" s="126"/>
      <c r="X745" s="126"/>
      <c r="Y745" s="126"/>
      <c r="Z745" s="126"/>
      <c r="AA745" s="126"/>
      <c r="AB745" s="126"/>
      <c r="AC745" s="126"/>
      <c r="AD745" s="126"/>
      <c r="AE745" s="126"/>
      <c r="AF745" s="126"/>
    </row>
    <row r="746" spans="1:32" ht="31.5">
      <c r="A746" s="28"/>
      <c r="B746" s="40" t="s">
        <v>465</v>
      </c>
      <c r="C746" s="30" t="s">
        <v>610</v>
      </c>
      <c r="D746" s="30" t="s">
        <v>538</v>
      </c>
      <c r="E746" s="30" t="s">
        <v>543</v>
      </c>
      <c r="F746" s="36" t="s">
        <v>541</v>
      </c>
      <c r="G746" s="30" t="s">
        <v>410</v>
      </c>
      <c r="H746" s="30" t="s">
        <v>507</v>
      </c>
      <c r="I746" s="30"/>
      <c r="J746" s="36"/>
      <c r="K746" s="115"/>
      <c r="L746" s="120">
        <f>L747</f>
        <v>94500</v>
      </c>
      <c r="M746" s="120"/>
      <c r="N746" s="120"/>
      <c r="O746" s="120"/>
      <c r="P746" s="200"/>
      <c r="Q746" s="200"/>
      <c r="R746" s="200"/>
      <c r="S746" s="126"/>
      <c r="T746" s="126"/>
      <c r="U746" s="201"/>
      <c r="V746" s="138"/>
      <c r="W746" s="126"/>
      <c r="X746" s="126"/>
      <c r="Y746" s="126"/>
      <c r="Z746" s="126"/>
      <c r="AA746" s="126"/>
      <c r="AB746" s="126"/>
      <c r="AC746" s="126"/>
      <c r="AD746" s="126"/>
      <c r="AE746" s="126"/>
      <c r="AF746" s="126"/>
    </row>
    <row r="747" spans="1:32" ht="31.5">
      <c r="A747" s="28"/>
      <c r="B747" s="150" t="s">
        <v>467</v>
      </c>
      <c r="C747" s="30" t="s">
        <v>610</v>
      </c>
      <c r="D747" s="30" t="s">
        <v>538</v>
      </c>
      <c r="E747" s="30" t="s">
        <v>543</v>
      </c>
      <c r="F747" s="36" t="s">
        <v>541</v>
      </c>
      <c r="G747" s="30" t="s">
        <v>410</v>
      </c>
      <c r="H747" s="30" t="s">
        <v>507</v>
      </c>
      <c r="I747" s="30" t="s">
        <v>466</v>
      </c>
      <c r="J747" s="30" t="s">
        <v>555</v>
      </c>
      <c r="K747" s="115"/>
      <c r="L747" s="120">
        <f>Y747</f>
        <v>94500</v>
      </c>
      <c r="M747" s="120"/>
      <c r="N747" s="120"/>
      <c r="O747" s="120"/>
      <c r="P747" s="200"/>
      <c r="Q747" s="200"/>
      <c r="R747" s="200"/>
      <c r="S747" s="126"/>
      <c r="T747" s="126"/>
      <c r="U747" s="201"/>
      <c r="V747" s="138"/>
      <c r="W747" s="126"/>
      <c r="X747" s="126"/>
      <c r="Y747" s="126">
        <v>94500</v>
      </c>
      <c r="Z747" s="126"/>
      <c r="AA747" s="126"/>
      <c r="AB747" s="126"/>
      <c r="AC747" s="126"/>
      <c r="AD747" s="126"/>
      <c r="AE747" s="126"/>
      <c r="AF747" s="126"/>
    </row>
    <row r="748" spans="1:32" ht="68.25" customHeight="1">
      <c r="A748" s="218">
        <v>28</v>
      </c>
      <c r="B748" s="219" t="s">
        <v>70</v>
      </c>
      <c r="C748" s="220">
        <v>961</v>
      </c>
      <c r="D748" s="220"/>
      <c r="E748" s="220"/>
      <c r="F748" s="221"/>
      <c r="G748" s="220"/>
      <c r="H748" s="220"/>
      <c r="I748" s="220"/>
      <c r="J748" s="220"/>
      <c r="K748" s="222"/>
      <c r="L748" s="224">
        <f>L750+L754+L765+L769+L775</f>
        <v>21864960.890000001</v>
      </c>
      <c r="M748" s="120"/>
      <c r="N748" s="120"/>
      <c r="O748" s="120"/>
      <c r="P748" s="200"/>
      <c r="Q748" s="200"/>
      <c r="R748" s="200"/>
      <c r="S748" s="126"/>
      <c r="T748" s="126"/>
      <c r="U748" s="201"/>
      <c r="V748" s="138"/>
      <c r="W748" s="126"/>
      <c r="X748" s="126"/>
      <c r="Y748" s="126"/>
      <c r="Z748" s="126"/>
      <c r="AA748" s="126"/>
      <c r="AB748" s="126"/>
      <c r="AC748" s="126"/>
      <c r="AD748" s="126"/>
      <c r="AE748" s="126"/>
      <c r="AF748" s="126"/>
    </row>
    <row r="749" spans="1:32" ht="15.75">
      <c r="A749" s="42"/>
      <c r="B749" s="40" t="s">
        <v>223</v>
      </c>
      <c r="C749" s="30"/>
      <c r="D749" s="30"/>
      <c r="E749" s="30"/>
      <c r="F749" s="36"/>
      <c r="G749" s="30"/>
      <c r="H749" s="30"/>
      <c r="I749" s="30"/>
      <c r="J749" s="30"/>
      <c r="K749" s="115"/>
      <c r="L749" s="120"/>
      <c r="M749" s="120"/>
      <c r="N749" s="120"/>
      <c r="O749" s="120"/>
      <c r="P749" s="200"/>
      <c r="Q749" s="200"/>
      <c r="R749" s="200"/>
      <c r="S749" s="126"/>
      <c r="T749" s="126"/>
      <c r="U749" s="201"/>
      <c r="V749" s="138"/>
      <c r="W749" s="126"/>
      <c r="X749" s="126"/>
      <c r="Y749" s="126"/>
      <c r="Z749" s="126"/>
      <c r="AA749" s="126"/>
      <c r="AB749" s="126"/>
      <c r="AC749" s="126"/>
      <c r="AD749" s="126"/>
      <c r="AE749" s="126"/>
      <c r="AF749" s="126"/>
    </row>
    <row r="750" spans="1:32" ht="47.25">
      <c r="A750" s="42"/>
      <c r="B750" s="40" t="s">
        <v>452</v>
      </c>
      <c r="C750" s="30" t="s">
        <v>611</v>
      </c>
      <c r="D750" s="30" t="s">
        <v>514</v>
      </c>
      <c r="E750" s="30" t="s">
        <v>507</v>
      </c>
      <c r="F750" s="36" t="s">
        <v>525</v>
      </c>
      <c r="G750" s="30"/>
      <c r="H750" s="30"/>
      <c r="I750" s="30"/>
      <c r="J750" s="30"/>
      <c r="K750" s="115"/>
      <c r="L750" s="120">
        <f>L751</f>
        <v>0</v>
      </c>
      <c r="M750" s="120"/>
      <c r="N750" s="120"/>
      <c r="O750" s="120"/>
      <c r="P750" s="200"/>
      <c r="Q750" s="200"/>
      <c r="R750" s="200"/>
      <c r="S750" s="126"/>
      <c r="T750" s="126"/>
      <c r="U750" s="201"/>
      <c r="V750" s="138"/>
      <c r="W750" s="126"/>
      <c r="X750" s="126"/>
      <c r="Y750" s="126"/>
      <c r="Z750" s="126"/>
      <c r="AA750" s="126"/>
      <c r="AB750" s="126"/>
      <c r="AC750" s="126"/>
      <c r="AD750" s="126"/>
      <c r="AE750" s="126"/>
      <c r="AF750" s="126"/>
    </row>
    <row r="751" spans="1:32" ht="63">
      <c r="A751" s="42"/>
      <c r="B751" s="40" t="s">
        <v>453</v>
      </c>
      <c r="C751" s="30" t="s">
        <v>611</v>
      </c>
      <c r="D751" s="30" t="s">
        <v>514</v>
      </c>
      <c r="E751" s="30" t="s">
        <v>507</v>
      </c>
      <c r="F751" s="36" t="s">
        <v>525</v>
      </c>
      <c r="G751" s="30" t="s">
        <v>412</v>
      </c>
      <c r="H751" s="30"/>
      <c r="I751" s="30"/>
      <c r="J751" s="30"/>
      <c r="K751" s="115"/>
      <c r="L751" s="120">
        <f>L752</f>
        <v>0</v>
      </c>
      <c r="M751" s="120"/>
      <c r="N751" s="120"/>
      <c r="O751" s="120"/>
      <c r="P751" s="200"/>
      <c r="Q751" s="200"/>
      <c r="R751" s="200"/>
      <c r="S751" s="126"/>
      <c r="T751" s="126"/>
      <c r="U751" s="201"/>
      <c r="V751" s="138"/>
      <c r="W751" s="126"/>
      <c r="X751" s="126"/>
      <c r="Y751" s="126"/>
      <c r="Z751" s="126"/>
      <c r="AA751" s="126"/>
      <c r="AB751" s="126"/>
      <c r="AC751" s="126"/>
      <c r="AD751" s="126"/>
      <c r="AE751" s="126"/>
      <c r="AF751" s="126"/>
    </row>
    <row r="752" spans="1:32" ht="47.25">
      <c r="A752" s="42"/>
      <c r="B752" s="40" t="s">
        <v>454</v>
      </c>
      <c r="C752" s="30" t="s">
        <v>611</v>
      </c>
      <c r="D752" s="30" t="s">
        <v>514</v>
      </c>
      <c r="E752" s="30" t="s">
        <v>507</v>
      </c>
      <c r="F752" s="36" t="s">
        <v>525</v>
      </c>
      <c r="G752" s="30" t="s">
        <v>412</v>
      </c>
      <c r="H752" s="30" t="s">
        <v>507</v>
      </c>
      <c r="I752" s="30"/>
      <c r="J752" s="30"/>
      <c r="K752" s="115"/>
      <c r="L752" s="120">
        <f>L753</f>
        <v>0</v>
      </c>
      <c r="M752" s="120"/>
      <c r="N752" s="120"/>
      <c r="O752" s="120"/>
      <c r="P752" s="200"/>
      <c r="Q752" s="200"/>
      <c r="R752" s="200"/>
      <c r="S752" s="126"/>
      <c r="T752" s="126"/>
      <c r="U752" s="201"/>
      <c r="V752" s="138"/>
      <c r="W752" s="126"/>
      <c r="X752" s="126"/>
      <c r="Y752" s="126"/>
      <c r="Z752" s="126"/>
      <c r="AA752" s="126"/>
      <c r="AB752" s="126"/>
      <c r="AC752" s="126"/>
      <c r="AD752" s="126"/>
      <c r="AE752" s="126"/>
      <c r="AF752" s="126"/>
    </row>
    <row r="753" spans="1:32" ht="47.25">
      <c r="A753" s="42"/>
      <c r="B753" s="40" t="s">
        <v>455</v>
      </c>
      <c r="C753" s="30" t="s">
        <v>611</v>
      </c>
      <c r="D753" s="30" t="s">
        <v>514</v>
      </c>
      <c r="E753" s="30" t="s">
        <v>507</v>
      </c>
      <c r="F753" s="36" t="s">
        <v>525</v>
      </c>
      <c r="G753" s="30" t="s">
        <v>412</v>
      </c>
      <c r="H753" s="30" t="s">
        <v>507</v>
      </c>
      <c r="I753" s="30" t="s">
        <v>433</v>
      </c>
      <c r="J753" s="30" t="s">
        <v>555</v>
      </c>
      <c r="K753" s="115"/>
      <c r="L753" s="120">
        <f>Z753</f>
        <v>0</v>
      </c>
      <c r="M753" s="120"/>
      <c r="N753" s="120"/>
      <c r="O753" s="120"/>
      <c r="P753" s="200"/>
      <c r="Q753" s="200"/>
      <c r="R753" s="200"/>
      <c r="S753" s="126"/>
      <c r="T753" s="126"/>
      <c r="U753" s="201"/>
      <c r="V753" s="138"/>
      <c r="W753" s="126"/>
      <c r="X753" s="126"/>
      <c r="Y753" s="126"/>
      <c r="Z753" s="126"/>
      <c r="AA753" s="126"/>
      <c r="AB753" s="126"/>
      <c r="AC753" s="126"/>
      <c r="AD753" s="126"/>
      <c r="AE753" s="126"/>
      <c r="AF753" s="126"/>
    </row>
    <row r="754" spans="1:32" ht="15.75">
      <c r="A754" s="42"/>
      <c r="B754" s="40" t="s">
        <v>56</v>
      </c>
      <c r="C754" s="30" t="s">
        <v>611</v>
      </c>
      <c r="D754" s="30" t="s">
        <v>525</v>
      </c>
      <c r="E754" s="30" t="s">
        <v>541</v>
      </c>
      <c r="F754" s="36"/>
      <c r="G754" s="30"/>
      <c r="H754" s="30"/>
      <c r="I754" s="30" t="s">
        <v>509</v>
      </c>
      <c r="J754" s="30" t="s">
        <v>510</v>
      </c>
      <c r="K754" s="115"/>
      <c r="L754" s="120">
        <f>L755+L759</f>
        <v>20660140.890000001</v>
      </c>
      <c r="M754" s="120"/>
      <c r="N754" s="120"/>
      <c r="O754" s="120"/>
      <c r="P754" s="200"/>
      <c r="Q754" s="200"/>
      <c r="R754" s="200"/>
      <c r="S754" s="126"/>
      <c r="T754" s="126"/>
      <c r="U754" s="201"/>
      <c r="V754" s="138"/>
      <c r="W754" s="126"/>
      <c r="X754" s="126"/>
      <c r="Y754" s="126"/>
      <c r="Z754" s="126"/>
      <c r="AA754" s="126"/>
      <c r="AB754" s="126"/>
      <c r="AC754" s="126"/>
      <c r="AD754" s="126"/>
      <c r="AE754" s="126"/>
      <c r="AF754" s="126"/>
    </row>
    <row r="755" spans="1:32" ht="47.25">
      <c r="A755" s="42"/>
      <c r="B755" s="40" t="s">
        <v>443</v>
      </c>
      <c r="C755" s="30" t="s">
        <v>611</v>
      </c>
      <c r="D755" s="30" t="s">
        <v>525</v>
      </c>
      <c r="E755" s="30" t="s">
        <v>541</v>
      </c>
      <c r="F755" s="36" t="s">
        <v>541</v>
      </c>
      <c r="G755" s="30"/>
      <c r="H755" s="30"/>
      <c r="I755" s="30"/>
      <c r="J755" s="30"/>
      <c r="K755" s="115"/>
      <c r="L755" s="120">
        <f>L756</f>
        <v>0</v>
      </c>
      <c r="M755" s="120"/>
      <c r="N755" s="120"/>
      <c r="O755" s="120"/>
      <c r="P755" s="200"/>
      <c r="Q755" s="200"/>
      <c r="R755" s="200"/>
      <c r="S755" s="126"/>
      <c r="T755" s="126"/>
      <c r="U755" s="201"/>
      <c r="V755" s="138"/>
      <c r="W755" s="126"/>
      <c r="X755" s="126"/>
      <c r="Y755" s="126"/>
      <c r="Z755" s="126"/>
      <c r="AA755" s="126"/>
      <c r="AB755" s="126"/>
      <c r="AC755" s="126"/>
      <c r="AD755" s="126"/>
      <c r="AE755" s="126"/>
      <c r="AF755" s="126"/>
    </row>
    <row r="756" spans="1:32" ht="47.25">
      <c r="A756" s="42"/>
      <c r="B756" s="150" t="s">
        <v>456</v>
      </c>
      <c r="C756" s="30" t="s">
        <v>611</v>
      </c>
      <c r="D756" s="32" t="s">
        <v>525</v>
      </c>
      <c r="E756" s="32" t="s">
        <v>541</v>
      </c>
      <c r="F756" s="36" t="s">
        <v>541</v>
      </c>
      <c r="G756" s="32" t="s">
        <v>410</v>
      </c>
      <c r="H756" s="32"/>
      <c r="I756" s="32"/>
      <c r="J756" s="30"/>
      <c r="K756" s="115"/>
      <c r="L756" s="120">
        <f>L757</f>
        <v>0</v>
      </c>
      <c r="M756" s="120"/>
      <c r="N756" s="120"/>
      <c r="O756" s="120"/>
      <c r="P756" s="200"/>
      <c r="Q756" s="200"/>
      <c r="R756" s="200"/>
      <c r="S756" s="126"/>
      <c r="T756" s="126"/>
      <c r="U756" s="201"/>
      <c r="V756" s="138"/>
      <c r="W756" s="126"/>
      <c r="X756" s="126"/>
      <c r="Y756" s="126"/>
      <c r="Z756" s="126"/>
      <c r="AA756" s="126"/>
      <c r="AB756" s="126"/>
      <c r="AC756" s="126"/>
      <c r="AD756" s="126"/>
      <c r="AE756" s="126"/>
      <c r="AF756" s="126"/>
    </row>
    <row r="757" spans="1:32" ht="31.5">
      <c r="A757" s="42"/>
      <c r="B757" s="40" t="s">
        <v>457</v>
      </c>
      <c r="C757" s="30" t="s">
        <v>611</v>
      </c>
      <c r="D757" s="30" t="s">
        <v>525</v>
      </c>
      <c r="E757" s="30" t="s">
        <v>541</v>
      </c>
      <c r="F757" s="36" t="s">
        <v>541</v>
      </c>
      <c r="G757" s="30" t="s">
        <v>410</v>
      </c>
      <c r="H757" s="30" t="s">
        <v>507</v>
      </c>
      <c r="I757" s="30"/>
      <c r="J757" s="36"/>
      <c r="K757" s="115"/>
      <c r="L757" s="120">
        <f>L758</f>
        <v>0</v>
      </c>
      <c r="M757" s="120"/>
      <c r="N757" s="120"/>
      <c r="O757" s="120"/>
      <c r="P757" s="200"/>
      <c r="Q757" s="200"/>
      <c r="R757" s="200"/>
      <c r="S757" s="126"/>
      <c r="T757" s="126"/>
      <c r="U757" s="201"/>
      <c r="V757" s="138"/>
      <c r="W757" s="126"/>
      <c r="X757" s="126"/>
      <c r="Y757" s="126"/>
      <c r="Z757" s="126"/>
      <c r="AA757" s="126"/>
      <c r="AB757" s="126"/>
      <c r="AC757" s="126"/>
      <c r="AD757" s="126"/>
      <c r="AE757" s="126"/>
      <c r="AF757" s="126"/>
    </row>
    <row r="758" spans="1:32" ht="47.25">
      <c r="A758" s="42"/>
      <c r="B758" s="40" t="s">
        <v>446</v>
      </c>
      <c r="C758" s="30" t="s">
        <v>611</v>
      </c>
      <c r="D758" s="30" t="s">
        <v>525</v>
      </c>
      <c r="E758" s="30" t="s">
        <v>541</v>
      </c>
      <c r="F758" s="36" t="s">
        <v>541</v>
      </c>
      <c r="G758" s="30" t="s">
        <v>410</v>
      </c>
      <c r="H758" s="30" t="s">
        <v>507</v>
      </c>
      <c r="I758" s="30" t="s">
        <v>432</v>
      </c>
      <c r="J758" s="36" t="s">
        <v>162</v>
      </c>
      <c r="K758" s="115"/>
      <c r="L758" s="120">
        <f>AD758</f>
        <v>0</v>
      </c>
      <c r="M758" s="120"/>
      <c r="N758" s="120"/>
      <c r="O758" s="120"/>
      <c r="P758" s="200"/>
      <c r="Q758" s="200"/>
      <c r="R758" s="200"/>
      <c r="S758" s="126"/>
      <c r="T758" s="126"/>
      <c r="U758" s="201"/>
      <c r="V758" s="138"/>
      <c r="W758" s="126"/>
      <c r="X758" s="126"/>
      <c r="Y758" s="126"/>
      <c r="Z758" s="126"/>
      <c r="AA758" s="126"/>
      <c r="AB758" s="126"/>
      <c r="AC758" s="126"/>
      <c r="AD758" s="126"/>
      <c r="AE758" s="126"/>
      <c r="AF758" s="126"/>
    </row>
    <row r="759" spans="1:32" ht="47.25">
      <c r="A759" s="28"/>
      <c r="B759" s="40" t="s">
        <v>443</v>
      </c>
      <c r="C759" s="30" t="s">
        <v>611</v>
      </c>
      <c r="D759" s="30" t="s">
        <v>525</v>
      </c>
      <c r="E759" s="30" t="s">
        <v>541</v>
      </c>
      <c r="F759" s="36" t="s">
        <v>541</v>
      </c>
      <c r="G759" s="30"/>
      <c r="H759" s="30"/>
      <c r="I759" s="30"/>
      <c r="J759" s="36"/>
      <c r="K759" s="112"/>
      <c r="L759" s="120">
        <f>L760</f>
        <v>20660140.890000001</v>
      </c>
      <c r="M759" s="120"/>
      <c r="N759" s="120"/>
      <c r="O759" s="120"/>
      <c r="P759" s="200"/>
      <c r="Q759" s="200"/>
      <c r="R759" s="200"/>
      <c r="S759" s="126"/>
      <c r="T759" s="126"/>
      <c r="U759" s="201"/>
      <c r="V759" s="138"/>
      <c r="W759" s="126"/>
      <c r="X759" s="126"/>
      <c r="Y759" s="126"/>
      <c r="Z759" s="126"/>
      <c r="AA759" s="126"/>
      <c r="AB759" s="126"/>
      <c r="AC759" s="126"/>
      <c r="AD759" s="126"/>
      <c r="AE759" s="126"/>
      <c r="AF759" s="126"/>
    </row>
    <row r="760" spans="1:32" ht="47.25">
      <c r="A760" s="28"/>
      <c r="B760" s="150" t="s">
        <v>456</v>
      </c>
      <c r="C760" s="30" t="s">
        <v>611</v>
      </c>
      <c r="D760" s="30" t="s">
        <v>525</v>
      </c>
      <c r="E760" s="30" t="s">
        <v>541</v>
      </c>
      <c r="F760" s="36" t="s">
        <v>541</v>
      </c>
      <c r="G760" s="30" t="s">
        <v>410</v>
      </c>
      <c r="H760" s="30"/>
      <c r="I760" s="30"/>
      <c r="J760" s="30"/>
      <c r="K760" s="115"/>
      <c r="L760" s="120">
        <f>L761</f>
        <v>20660140.890000001</v>
      </c>
      <c r="M760" s="120"/>
      <c r="N760" s="120"/>
      <c r="O760" s="120"/>
      <c r="P760" s="200"/>
      <c r="Q760" s="200"/>
      <c r="R760" s="200"/>
      <c r="S760" s="126"/>
      <c r="T760" s="126"/>
      <c r="U760" s="201"/>
      <c r="V760" s="138"/>
      <c r="W760" s="126"/>
      <c r="X760" s="126"/>
      <c r="Y760" s="126"/>
      <c r="Z760" s="126"/>
      <c r="AA760" s="126"/>
      <c r="AB760" s="126"/>
      <c r="AC760" s="126"/>
      <c r="AD760" s="126"/>
      <c r="AE760" s="126"/>
      <c r="AF760" s="126"/>
    </row>
    <row r="761" spans="1:32" ht="31.5">
      <c r="A761" s="28"/>
      <c r="B761" s="150" t="s">
        <v>457</v>
      </c>
      <c r="C761" s="30" t="s">
        <v>611</v>
      </c>
      <c r="D761" s="30" t="s">
        <v>525</v>
      </c>
      <c r="E761" s="30" t="s">
        <v>541</v>
      </c>
      <c r="F761" s="36" t="s">
        <v>541</v>
      </c>
      <c r="G761" s="30" t="s">
        <v>410</v>
      </c>
      <c r="H761" s="30" t="s">
        <v>507</v>
      </c>
      <c r="I761" s="30"/>
      <c r="J761" s="30"/>
      <c r="K761" s="115"/>
      <c r="L761" s="120">
        <f>L762+L763+L764</f>
        <v>20660140.890000001</v>
      </c>
      <c r="M761" s="120"/>
      <c r="N761" s="120"/>
      <c r="O761" s="120"/>
      <c r="P761" s="200"/>
      <c r="Q761" s="200"/>
      <c r="R761" s="200"/>
      <c r="S761" s="126"/>
      <c r="T761" s="126"/>
      <c r="U761" s="201"/>
      <c r="V761" s="138"/>
      <c r="W761" s="126"/>
      <c r="X761" s="126"/>
      <c r="Y761" s="126"/>
      <c r="Z761" s="126"/>
      <c r="AA761" s="126"/>
      <c r="AB761" s="126"/>
      <c r="AC761" s="126"/>
      <c r="AD761" s="126"/>
      <c r="AE761" s="126"/>
      <c r="AF761" s="126"/>
    </row>
    <row r="762" spans="1:32" ht="94.5">
      <c r="A762" s="28"/>
      <c r="B762" s="40" t="s">
        <v>955</v>
      </c>
      <c r="C762" s="30" t="s">
        <v>611</v>
      </c>
      <c r="D762" s="30" t="s">
        <v>525</v>
      </c>
      <c r="E762" s="30" t="s">
        <v>541</v>
      </c>
      <c r="F762" s="36" t="s">
        <v>541</v>
      </c>
      <c r="G762" s="30" t="s">
        <v>410</v>
      </c>
      <c r="H762" s="30" t="s">
        <v>507</v>
      </c>
      <c r="I762" s="30" t="s">
        <v>460</v>
      </c>
      <c r="J762" s="30" t="s">
        <v>162</v>
      </c>
      <c r="K762" s="115"/>
      <c r="L762" s="120">
        <f>V762</f>
        <v>19512544</v>
      </c>
      <c r="M762" s="120"/>
      <c r="N762" s="120"/>
      <c r="O762" s="120"/>
      <c r="P762" s="200"/>
      <c r="Q762" s="200"/>
      <c r="R762" s="200"/>
      <c r="S762" s="126"/>
      <c r="T762" s="126"/>
      <c r="U762" s="201"/>
      <c r="V762" s="138">
        <v>19512544</v>
      </c>
      <c r="W762" s="126"/>
      <c r="X762" s="126"/>
      <c r="Y762" s="126"/>
      <c r="Z762" s="126"/>
      <c r="AA762" s="126"/>
      <c r="AB762" s="126"/>
      <c r="AC762" s="126"/>
      <c r="AD762" s="126"/>
      <c r="AE762" s="126"/>
      <c r="AF762" s="126"/>
    </row>
    <row r="763" spans="1:32" ht="63">
      <c r="A763" s="28"/>
      <c r="B763" s="40" t="s">
        <v>458</v>
      </c>
      <c r="C763" s="30" t="s">
        <v>611</v>
      </c>
      <c r="D763" s="30" t="s">
        <v>525</v>
      </c>
      <c r="E763" s="30" t="s">
        <v>541</v>
      </c>
      <c r="F763" s="36" t="s">
        <v>541</v>
      </c>
      <c r="G763" s="30" t="s">
        <v>410</v>
      </c>
      <c r="H763" s="30" t="s">
        <v>507</v>
      </c>
      <c r="I763" s="30" t="s">
        <v>460</v>
      </c>
      <c r="J763" s="30" t="s">
        <v>555</v>
      </c>
      <c r="K763" s="115"/>
      <c r="L763" s="120">
        <f>Q763+V763</f>
        <v>982688</v>
      </c>
      <c r="M763" s="120"/>
      <c r="N763" s="120"/>
      <c r="O763" s="120"/>
      <c r="P763" s="200"/>
      <c r="Q763" s="200">
        <v>600000</v>
      </c>
      <c r="R763" s="200"/>
      <c r="S763" s="126"/>
      <c r="T763" s="126"/>
      <c r="U763" s="201"/>
      <c r="V763" s="138">
        <v>382688</v>
      </c>
      <c r="W763" s="126"/>
      <c r="X763" s="126"/>
      <c r="Y763" s="126"/>
      <c r="Z763" s="126"/>
      <c r="AA763" s="126"/>
      <c r="AB763" s="126"/>
      <c r="AC763" s="126"/>
      <c r="AD763" s="126"/>
      <c r="AE763" s="126"/>
      <c r="AF763" s="126"/>
    </row>
    <row r="764" spans="1:32" ht="63">
      <c r="A764" s="28"/>
      <c r="B764" s="40" t="s">
        <v>459</v>
      </c>
      <c r="C764" s="30" t="s">
        <v>611</v>
      </c>
      <c r="D764" s="30" t="s">
        <v>525</v>
      </c>
      <c r="E764" s="30" t="s">
        <v>541</v>
      </c>
      <c r="F764" s="36" t="s">
        <v>541</v>
      </c>
      <c r="G764" s="30" t="s">
        <v>410</v>
      </c>
      <c r="H764" s="30" t="s">
        <v>507</v>
      </c>
      <c r="I764" s="30" t="s">
        <v>460</v>
      </c>
      <c r="J764" s="30" t="s">
        <v>448</v>
      </c>
      <c r="K764" s="115"/>
      <c r="L764" s="120">
        <f>P764</f>
        <v>164908.89000000001</v>
      </c>
      <c r="M764" s="120"/>
      <c r="N764" s="120"/>
      <c r="O764" s="120"/>
      <c r="P764" s="200">
        <v>164908.89000000001</v>
      </c>
      <c r="Q764" s="200"/>
      <c r="R764" s="200"/>
      <c r="S764" s="126"/>
      <c r="T764" s="126"/>
      <c r="U764" s="201"/>
      <c r="V764" s="138"/>
      <c r="W764" s="126"/>
      <c r="X764" s="126"/>
      <c r="Y764" s="126"/>
      <c r="Z764" s="126"/>
      <c r="AA764" s="126"/>
      <c r="AB764" s="126"/>
      <c r="AC764" s="126"/>
      <c r="AD764" s="126"/>
      <c r="AE764" s="126"/>
      <c r="AF764" s="126"/>
    </row>
    <row r="765" spans="1:32" ht="47.25">
      <c r="A765" s="28"/>
      <c r="B765" s="40" t="s">
        <v>443</v>
      </c>
      <c r="C765" s="30" t="s">
        <v>611</v>
      </c>
      <c r="D765" s="30" t="s">
        <v>525</v>
      </c>
      <c r="E765" s="30" t="s">
        <v>523</v>
      </c>
      <c r="F765" s="36" t="s">
        <v>523</v>
      </c>
      <c r="G765" s="30"/>
      <c r="H765" s="30"/>
      <c r="I765" s="30"/>
      <c r="J765" s="30"/>
      <c r="K765" s="115"/>
      <c r="L765" s="120">
        <f>L766</f>
        <v>0</v>
      </c>
      <c r="M765" s="120"/>
      <c r="N765" s="120"/>
      <c r="O765" s="120"/>
      <c r="P765" s="200"/>
      <c r="Q765" s="200"/>
      <c r="R765" s="200"/>
      <c r="S765" s="126"/>
      <c r="T765" s="126"/>
      <c r="U765" s="201"/>
      <c r="V765" s="138"/>
      <c r="W765" s="126"/>
      <c r="X765" s="126"/>
      <c r="Y765" s="126"/>
      <c r="Z765" s="126"/>
      <c r="AA765" s="126"/>
      <c r="AB765" s="126"/>
      <c r="AC765" s="126"/>
      <c r="AD765" s="126"/>
      <c r="AE765" s="126"/>
      <c r="AF765" s="126"/>
    </row>
    <row r="766" spans="1:32" ht="47.25">
      <c r="A766" s="28"/>
      <c r="B766" s="40" t="s">
        <v>456</v>
      </c>
      <c r="C766" s="30" t="s">
        <v>611</v>
      </c>
      <c r="D766" s="30" t="s">
        <v>525</v>
      </c>
      <c r="E766" s="30" t="s">
        <v>523</v>
      </c>
      <c r="F766" s="36" t="s">
        <v>523</v>
      </c>
      <c r="G766" s="30" t="s">
        <v>415</v>
      </c>
      <c r="H766" s="30"/>
      <c r="I766" s="30"/>
      <c r="J766" s="30"/>
      <c r="K766" s="115"/>
      <c r="L766" s="120">
        <f>L767</f>
        <v>0</v>
      </c>
      <c r="M766" s="120"/>
      <c r="N766" s="120"/>
      <c r="O766" s="120"/>
      <c r="P766" s="200"/>
      <c r="Q766" s="200"/>
      <c r="R766" s="200"/>
      <c r="S766" s="126"/>
      <c r="T766" s="126"/>
      <c r="U766" s="201"/>
      <c r="V766" s="138"/>
      <c r="W766" s="126"/>
      <c r="X766" s="126"/>
      <c r="Y766" s="126"/>
      <c r="Z766" s="126"/>
      <c r="AA766" s="126"/>
      <c r="AB766" s="126"/>
      <c r="AC766" s="126"/>
      <c r="AD766" s="126"/>
      <c r="AE766" s="126"/>
      <c r="AF766" s="126"/>
    </row>
    <row r="767" spans="1:32" ht="31.5">
      <c r="A767" s="28"/>
      <c r="B767" s="40" t="s">
        <v>457</v>
      </c>
      <c r="C767" s="30" t="s">
        <v>611</v>
      </c>
      <c r="D767" s="30" t="s">
        <v>525</v>
      </c>
      <c r="E767" s="30" t="s">
        <v>523</v>
      </c>
      <c r="F767" s="36" t="s">
        <v>523</v>
      </c>
      <c r="G767" s="30" t="s">
        <v>415</v>
      </c>
      <c r="H767" s="30" t="s">
        <v>541</v>
      </c>
      <c r="I767" s="30"/>
      <c r="J767" s="36"/>
      <c r="K767" s="116"/>
      <c r="L767" s="120">
        <f>L768</f>
        <v>0</v>
      </c>
      <c r="M767" s="120"/>
      <c r="N767" s="120"/>
      <c r="O767" s="120"/>
      <c r="P767" s="200"/>
      <c r="Q767" s="200"/>
      <c r="R767" s="200"/>
      <c r="S767" s="126"/>
      <c r="T767" s="126"/>
      <c r="U767" s="201"/>
      <c r="V767" s="138"/>
      <c r="W767" s="126"/>
      <c r="X767" s="126"/>
      <c r="Y767" s="126"/>
      <c r="Z767" s="126"/>
      <c r="AA767" s="126"/>
      <c r="AB767" s="126"/>
      <c r="AC767" s="126"/>
      <c r="AD767" s="126"/>
      <c r="AE767" s="126"/>
      <c r="AF767" s="126"/>
    </row>
    <row r="768" spans="1:32" ht="15.75">
      <c r="A768" s="28"/>
      <c r="B768" s="37" t="s">
        <v>461</v>
      </c>
      <c r="C768" s="30" t="s">
        <v>611</v>
      </c>
      <c r="D768" s="30" t="s">
        <v>525</v>
      </c>
      <c r="E768" s="30" t="s">
        <v>523</v>
      </c>
      <c r="F768" s="36" t="s">
        <v>523</v>
      </c>
      <c r="G768" s="30" t="s">
        <v>415</v>
      </c>
      <c r="H768" s="30" t="s">
        <v>541</v>
      </c>
      <c r="I768" s="30" t="s">
        <v>462</v>
      </c>
      <c r="J768" s="32" t="s">
        <v>555</v>
      </c>
      <c r="K768" s="115"/>
      <c r="L768" s="120">
        <f>AA768</f>
        <v>0</v>
      </c>
      <c r="M768" s="120"/>
      <c r="N768" s="120"/>
      <c r="O768" s="120"/>
      <c r="P768" s="200"/>
      <c r="Q768" s="200"/>
      <c r="R768" s="200"/>
      <c r="S768" s="126"/>
      <c r="T768" s="126"/>
      <c r="U768" s="201"/>
      <c r="V768" s="138"/>
      <c r="W768" s="126"/>
      <c r="X768" s="126"/>
      <c r="Y768" s="126"/>
      <c r="Z768" s="126"/>
      <c r="AA768" s="126"/>
      <c r="AB768" s="126"/>
      <c r="AC768" s="126"/>
      <c r="AD768" s="126"/>
      <c r="AE768" s="126"/>
      <c r="AF768" s="126"/>
    </row>
    <row r="769" spans="1:32" ht="47.25">
      <c r="A769" s="28"/>
      <c r="B769" s="33" t="s">
        <v>443</v>
      </c>
      <c r="C769" s="30" t="s">
        <v>611</v>
      </c>
      <c r="D769" s="30" t="s">
        <v>538</v>
      </c>
      <c r="E769" s="30" t="s">
        <v>514</v>
      </c>
      <c r="F769" s="36" t="s">
        <v>523</v>
      </c>
      <c r="G769" s="30"/>
      <c r="H769" s="30"/>
      <c r="I769" s="30"/>
      <c r="J769" s="32"/>
      <c r="K769" s="115"/>
      <c r="L769" s="120">
        <f>L770</f>
        <v>1115570</v>
      </c>
      <c r="M769" s="120"/>
      <c r="N769" s="120"/>
      <c r="O769" s="120"/>
      <c r="P769" s="200"/>
      <c r="Q769" s="200"/>
      <c r="R769" s="200"/>
      <c r="S769" s="126"/>
      <c r="T769" s="126"/>
      <c r="U769" s="201"/>
      <c r="V769" s="138"/>
      <c r="W769" s="126"/>
      <c r="X769" s="126"/>
      <c r="Y769" s="126"/>
      <c r="Z769" s="126"/>
      <c r="AA769" s="126"/>
      <c r="AB769" s="126"/>
      <c r="AC769" s="126"/>
      <c r="AD769" s="126"/>
      <c r="AE769" s="126"/>
      <c r="AF769" s="126"/>
    </row>
    <row r="770" spans="1:32" ht="47.25">
      <c r="A770" s="28"/>
      <c r="B770" s="40" t="s">
        <v>456</v>
      </c>
      <c r="C770" s="30" t="s">
        <v>611</v>
      </c>
      <c r="D770" s="36" t="s">
        <v>538</v>
      </c>
      <c r="E770" s="36" t="s">
        <v>514</v>
      </c>
      <c r="F770" s="36" t="s">
        <v>523</v>
      </c>
      <c r="G770" s="36" t="s">
        <v>410</v>
      </c>
      <c r="H770" s="36"/>
      <c r="I770" s="36"/>
      <c r="J770" s="36"/>
      <c r="K770" s="115"/>
      <c r="L770" s="120">
        <f>L771</f>
        <v>1115570</v>
      </c>
      <c r="M770" s="120"/>
      <c r="N770" s="120"/>
      <c r="O770" s="120"/>
      <c r="P770" s="200"/>
      <c r="Q770" s="200"/>
      <c r="R770" s="200"/>
      <c r="S770" s="126"/>
      <c r="T770" s="126"/>
      <c r="U770" s="201"/>
      <c r="V770" s="138"/>
      <c r="W770" s="126"/>
      <c r="X770" s="126"/>
      <c r="Y770" s="126"/>
      <c r="Z770" s="126"/>
      <c r="AA770" s="126"/>
      <c r="AB770" s="126"/>
      <c r="AC770" s="126"/>
      <c r="AD770" s="126"/>
      <c r="AE770" s="126"/>
      <c r="AF770" s="126"/>
    </row>
    <row r="771" spans="1:32" ht="31.5">
      <c r="A771" s="28"/>
      <c r="B771" s="40" t="s">
        <v>578</v>
      </c>
      <c r="C771" s="30" t="s">
        <v>611</v>
      </c>
      <c r="D771" s="30" t="s">
        <v>538</v>
      </c>
      <c r="E771" s="30" t="s">
        <v>514</v>
      </c>
      <c r="F771" s="36" t="s">
        <v>523</v>
      </c>
      <c r="G771" s="30" t="s">
        <v>410</v>
      </c>
      <c r="H771" s="30" t="s">
        <v>508</v>
      </c>
      <c r="I771" s="30"/>
      <c r="J771" s="30"/>
      <c r="K771" s="115"/>
      <c r="L771" s="120">
        <f>L772+L773</f>
        <v>1115570</v>
      </c>
      <c r="M771" s="120"/>
      <c r="N771" s="120"/>
      <c r="O771" s="120"/>
      <c r="P771" s="200"/>
      <c r="Q771" s="200"/>
      <c r="R771" s="200"/>
      <c r="S771" s="126"/>
      <c r="T771" s="126"/>
      <c r="U771" s="201"/>
      <c r="V771" s="138"/>
      <c r="W771" s="126"/>
      <c r="X771" s="126"/>
      <c r="Y771" s="126"/>
      <c r="Z771" s="126"/>
      <c r="AA771" s="126"/>
      <c r="AB771" s="126"/>
      <c r="AC771" s="126"/>
      <c r="AD771" s="126"/>
      <c r="AE771" s="126"/>
      <c r="AF771" s="126"/>
    </row>
    <row r="772" spans="1:32" ht="15.75">
      <c r="A772" s="28"/>
      <c r="B772" s="40" t="s">
        <v>468</v>
      </c>
      <c r="C772" s="30" t="s">
        <v>611</v>
      </c>
      <c r="D772" s="30" t="s">
        <v>538</v>
      </c>
      <c r="E772" s="30" t="s">
        <v>514</v>
      </c>
      <c r="F772" s="36" t="s">
        <v>523</v>
      </c>
      <c r="G772" s="30" t="s">
        <v>410</v>
      </c>
      <c r="H772" s="30" t="s">
        <v>508</v>
      </c>
      <c r="I772" s="30" t="s">
        <v>411</v>
      </c>
      <c r="J772" s="30" t="s">
        <v>535</v>
      </c>
      <c r="K772" s="115"/>
      <c r="L772" s="120">
        <f>W772</f>
        <v>0</v>
      </c>
      <c r="M772" s="120"/>
      <c r="N772" s="120"/>
      <c r="O772" s="120"/>
      <c r="P772" s="200"/>
      <c r="Q772" s="200"/>
      <c r="R772" s="200"/>
      <c r="S772" s="126"/>
      <c r="T772" s="126"/>
      <c r="U772" s="201"/>
      <c r="V772" s="138"/>
      <c r="W772" s="126"/>
      <c r="X772" s="126"/>
      <c r="Y772" s="126"/>
      <c r="Z772" s="126"/>
      <c r="AA772" s="126"/>
      <c r="AB772" s="126"/>
      <c r="AC772" s="126"/>
      <c r="AD772" s="126"/>
      <c r="AE772" s="126"/>
      <c r="AF772" s="126"/>
    </row>
    <row r="773" spans="1:32" ht="15.75">
      <c r="A773" s="28"/>
      <c r="B773" s="40" t="s">
        <v>469</v>
      </c>
      <c r="C773" s="30" t="s">
        <v>611</v>
      </c>
      <c r="D773" s="30" t="s">
        <v>538</v>
      </c>
      <c r="E773" s="30" t="s">
        <v>514</v>
      </c>
      <c r="F773" s="36" t="s">
        <v>523</v>
      </c>
      <c r="G773" s="30" t="s">
        <v>410</v>
      </c>
      <c r="H773" s="30" t="s">
        <v>508</v>
      </c>
      <c r="I773" s="30" t="s">
        <v>411</v>
      </c>
      <c r="J773" s="36">
        <v>200</v>
      </c>
      <c r="K773" s="115"/>
      <c r="L773" s="120">
        <f>W773</f>
        <v>1115570</v>
      </c>
      <c r="M773" s="120"/>
      <c r="N773" s="120"/>
      <c r="O773" s="120"/>
      <c r="P773" s="200"/>
      <c r="Q773" s="200"/>
      <c r="R773" s="200"/>
      <c r="S773" s="126"/>
      <c r="T773" s="126"/>
      <c r="U773" s="201"/>
      <c r="V773" s="138"/>
      <c r="W773" s="126">
        <v>1115570</v>
      </c>
      <c r="X773" s="126"/>
      <c r="Y773" s="126"/>
      <c r="Z773" s="126"/>
      <c r="AA773" s="126"/>
      <c r="AB773" s="126"/>
      <c r="AC773" s="126"/>
      <c r="AD773" s="126"/>
      <c r="AE773" s="126"/>
      <c r="AF773" s="126"/>
    </row>
    <row r="774" spans="1:32" ht="15.75">
      <c r="A774" s="28"/>
      <c r="B774" s="150" t="s">
        <v>287</v>
      </c>
      <c r="C774" s="30" t="s">
        <v>611</v>
      </c>
      <c r="D774" s="30"/>
      <c r="E774" s="30"/>
      <c r="F774" s="36"/>
      <c r="G774" s="30"/>
      <c r="H774" s="30"/>
      <c r="I774" s="30"/>
      <c r="J774" s="30"/>
      <c r="K774" s="115"/>
      <c r="L774" s="120"/>
      <c r="M774" s="120"/>
      <c r="N774" s="120"/>
      <c r="O774" s="120"/>
      <c r="P774" s="200"/>
      <c r="Q774" s="200"/>
      <c r="R774" s="200"/>
      <c r="S774" s="126"/>
      <c r="T774" s="126"/>
      <c r="U774" s="201"/>
      <c r="V774" s="138"/>
      <c r="W774" s="126"/>
      <c r="X774" s="126"/>
      <c r="Y774" s="126"/>
      <c r="Z774" s="126"/>
      <c r="AA774" s="126"/>
      <c r="AB774" s="126"/>
      <c r="AC774" s="126"/>
      <c r="AD774" s="126"/>
      <c r="AE774" s="126"/>
      <c r="AF774" s="126"/>
    </row>
    <row r="775" spans="1:32" ht="47.25">
      <c r="A775" s="28"/>
      <c r="B775" s="40" t="s">
        <v>463</v>
      </c>
      <c r="C775" s="30" t="s">
        <v>611</v>
      </c>
      <c r="D775" s="30" t="s">
        <v>538</v>
      </c>
      <c r="E775" s="30" t="s">
        <v>543</v>
      </c>
      <c r="F775" s="36" t="s">
        <v>541</v>
      </c>
      <c r="G775" s="30"/>
      <c r="H775" s="30"/>
      <c r="I775" s="30"/>
      <c r="J775" s="30"/>
      <c r="K775" s="115"/>
      <c r="L775" s="120">
        <f>L776</f>
        <v>89250</v>
      </c>
      <c r="M775" s="120"/>
      <c r="N775" s="120"/>
      <c r="O775" s="120"/>
      <c r="P775" s="200"/>
      <c r="Q775" s="200"/>
      <c r="R775" s="200"/>
      <c r="S775" s="126"/>
      <c r="T775" s="126"/>
      <c r="U775" s="201"/>
      <c r="V775" s="138"/>
      <c r="W775" s="126"/>
      <c r="X775" s="126"/>
      <c r="Y775" s="126"/>
      <c r="Z775" s="126"/>
      <c r="AA775" s="126"/>
      <c r="AB775" s="126"/>
      <c r="AC775" s="126"/>
      <c r="AD775" s="126"/>
      <c r="AE775" s="126"/>
      <c r="AF775" s="126"/>
    </row>
    <row r="776" spans="1:32" ht="47.25">
      <c r="A776" s="28"/>
      <c r="B776" s="40" t="s">
        <v>464</v>
      </c>
      <c r="C776" s="30" t="s">
        <v>611</v>
      </c>
      <c r="D776" s="30" t="s">
        <v>538</v>
      </c>
      <c r="E776" s="30" t="s">
        <v>543</v>
      </c>
      <c r="F776" s="36" t="s">
        <v>541</v>
      </c>
      <c r="G776" s="30" t="s">
        <v>410</v>
      </c>
      <c r="H776" s="30"/>
      <c r="I776" s="30"/>
      <c r="J776" s="30"/>
      <c r="K776" s="112"/>
      <c r="L776" s="120">
        <f>L777</f>
        <v>89250</v>
      </c>
      <c r="M776" s="120"/>
      <c r="N776" s="120"/>
      <c r="O776" s="120"/>
      <c r="P776" s="200"/>
      <c r="Q776" s="200"/>
      <c r="R776" s="200"/>
      <c r="S776" s="126"/>
      <c r="T776" s="126"/>
      <c r="U776" s="201"/>
      <c r="V776" s="138"/>
      <c r="W776" s="126"/>
      <c r="X776" s="126"/>
      <c r="Y776" s="126"/>
      <c r="Z776" s="126"/>
      <c r="AA776" s="126"/>
      <c r="AB776" s="126"/>
      <c r="AC776" s="126"/>
      <c r="AD776" s="126"/>
      <c r="AE776" s="126"/>
      <c r="AF776" s="126"/>
    </row>
    <row r="777" spans="1:32" ht="31.5">
      <c r="A777" s="28"/>
      <c r="B777" s="40" t="s">
        <v>465</v>
      </c>
      <c r="C777" s="30" t="s">
        <v>611</v>
      </c>
      <c r="D777" s="30" t="s">
        <v>538</v>
      </c>
      <c r="E777" s="30" t="s">
        <v>543</v>
      </c>
      <c r="F777" s="36" t="s">
        <v>541</v>
      </c>
      <c r="G777" s="30" t="s">
        <v>410</v>
      </c>
      <c r="H777" s="30" t="s">
        <v>507</v>
      </c>
      <c r="I777" s="30"/>
      <c r="J777" s="30"/>
      <c r="K777" s="112"/>
      <c r="L777" s="120">
        <f>L778</f>
        <v>89250</v>
      </c>
      <c r="M777" s="120"/>
      <c r="N777" s="120"/>
      <c r="O777" s="120"/>
      <c r="P777" s="200"/>
      <c r="Q777" s="200"/>
      <c r="R777" s="200"/>
      <c r="S777" s="126"/>
      <c r="T777" s="126"/>
      <c r="U777" s="201"/>
      <c r="V777" s="138"/>
      <c r="W777" s="126"/>
      <c r="X777" s="126"/>
      <c r="Y777" s="126"/>
      <c r="Z777" s="126"/>
      <c r="AA777" s="126"/>
      <c r="AB777" s="126"/>
      <c r="AC777" s="126"/>
      <c r="AD777" s="126"/>
      <c r="AE777" s="126"/>
      <c r="AF777" s="126"/>
    </row>
    <row r="778" spans="1:32" ht="31.5">
      <c r="A778" s="28"/>
      <c r="B778" s="150" t="s">
        <v>467</v>
      </c>
      <c r="C778" s="30" t="s">
        <v>611</v>
      </c>
      <c r="D778" s="32" t="s">
        <v>538</v>
      </c>
      <c r="E778" s="32" t="s">
        <v>543</v>
      </c>
      <c r="F778" s="36" t="s">
        <v>541</v>
      </c>
      <c r="G778" s="32" t="s">
        <v>410</v>
      </c>
      <c r="H778" s="32" t="s">
        <v>507</v>
      </c>
      <c r="I778" s="32" t="s">
        <v>466</v>
      </c>
      <c r="J778" s="30" t="s">
        <v>555</v>
      </c>
      <c r="K778" s="112"/>
      <c r="L778" s="120">
        <f>Y778</f>
        <v>89250</v>
      </c>
      <c r="M778" s="120"/>
      <c r="N778" s="120"/>
      <c r="O778" s="120"/>
      <c r="P778" s="200"/>
      <c r="Q778" s="200"/>
      <c r="R778" s="200"/>
      <c r="S778" s="126"/>
      <c r="T778" s="126"/>
      <c r="U778" s="201"/>
      <c r="V778" s="138"/>
      <c r="W778" s="126"/>
      <c r="X778" s="126"/>
      <c r="Y778" s="126">
        <v>89250</v>
      </c>
      <c r="Z778" s="126"/>
      <c r="AA778" s="126"/>
      <c r="AB778" s="126"/>
      <c r="AC778" s="126"/>
      <c r="AD778" s="126"/>
      <c r="AE778" s="126"/>
      <c r="AF778" s="126"/>
    </row>
    <row r="779" spans="1:32" ht="47.25">
      <c r="A779" s="218">
        <v>29</v>
      </c>
      <c r="B779" s="219" t="s">
        <v>71</v>
      </c>
      <c r="C779" s="220">
        <v>963</v>
      </c>
      <c r="D779" s="220"/>
      <c r="E779" s="220"/>
      <c r="F779" s="221"/>
      <c r="G779" s="220"/>
      <c r="H779" s="220"/>
      <c r="I779" s="220"/>
      <c r="J779" s="220"/>
      <c r="K779" s="222"/>
      <c r="L779" s="224">
        <f>L781</f>
        <v>5908820.6100000003</v>
      </c>
      <c r="M779" s="120"/>
      <c r="N779" s="120"/>
      <c r="O779" s="120"/>
      <c r="P779" s="200"/>
      <c r="Q779" s="200"/>
      <c r="R779" s="200"/>
      <c r="S779" s="126"/>
      <c r="T779" s="126"/>
      <c r="U779" s="201"/>
      <c r="V779" s="138"/>
      <c r="W779" s="126"/>
      <c r="X779" s="126"/>
      <c r="Y779" s="126"/>
      <c r="Z779" s="126"/>
      <c r="AA779" s="126"/>
      <c r="AB779" s="126"/>
      <c r="AC779" s="126"/>
      <c r="AD779" s="126"/>
      <c r="AE779" s="126"/>
      <c r="AF779" s="126"/>
    </row>
    <row r="780" spans="1:32" ht="15.75">
      <c r="A780" s="42"/>
      <c r="B780" s="85" t="s">
        <v>472</v>
      </c>
      <c r="C780" s="86"/>
      <c r="D780" s="86"/>
      <c r="E780" s="86"/>
      <c r="F780" s="87"/>
      <c r="G780" s="86"/>
      <c r="H780" s="86"/>
      <c r="I780" s="86"/>
      <c r="J780" s="86"/>
      <c r="K780" s="114"/>
      <c r="L780" s="120"/>
      <c r="M780" s="120"/>
      <c r="N780" s="120"/>
      <c r="O780" s="120"/>
      <c r="P780" s="200"/>
      <c r="Q780" s="200"/>
      <c r="R780" s="200"/>
      <c r="S780" s="126"/>
      <c r="T780" s="126"/>
      <c r="U780" s="201"/>
      <c r="V780" s="138"/>
      <c r="W780" s="126"/>
      <c r="X780" s="126"/>
      <c r="Y780" s="126"/>
      <c r="Z780" s="126"/>
      <c r="AA780" s="126"/>
      <c r="AB780" s="126"/>
      <c r="AC780" s="126"/>
      <c r="AD780" s="126"/>
      <c r="AE780" s="126"/>
      <c r="AF780" s="126"/>
    </row>
    <row r="781" spans="1:32" ht="47.25">
      <c r="A781" s="42"/>
      <c r="B781" s="80" t="s">
        <v>443</v>
      </c>
      <c r="C781" s="87" t="s">
        <v>612</v>
      </c>
      <c r="D781" s="87" t="s">
        <v>525</v>
      </c>
      <c r="E781" s="87" t="s">
        <v>508</v>
      </c>
      <c r="F781" s="87" t="s">
        <v>541</v>
      </c>
      <c r="G781" s="87"/>
      <c r="H781" s="87"/>
      <c r="I781" s="87"/>
      <c r="J781" s="87"/>
      <c r="K781" s="115"/>
      <c r="L781" s="120">
        <f>L782</f>
        <v>5908820.6100000003</v>
      </c>
      <c r="M781" s="120"/>
      <c r="N781" s="120"/>
      <c r="O781" s="120"/>
      <c r="P781" s="200"/>
      <c r="Q781" s="200"/>
      <c r="R781" s="200"/>
      <c r="S781" s="126"/>
      <c r="T781" s="126"/>
      <c r="U781" s="201"/>
      <c r="V781" s="138"/>
      <c r="W781" s="126"/>
      <c r="X781" s="126"/>
      <c r="Y781" s="126"/>
      <c r="Z781" s="126"/>
      <c r="AA781" s="126"/>
      <c r="AB781" s="126"/>
      <c r="AC781" s="126"/>
      <c r="AD781" s="126"/>
      <c r="AE781" s="126"/>
      <c r="AF781" s="126"/>
    </row>
    <row r="782" spans="1:32" ht="47.25">
      <c r="A782" s="42"/>
      <c r="B782" s="80" t="s">
        <v>471</v>
      </c>
      <c r="C782" s="87" t="s">
        <v>612</v>
      </c>
      <c r="D782" s="87" t="s">
        <v>525</v>
      </c>
      <c r="E782" s="87" t="s">
        <v>508</v>
      </c>
      <c r="F782" s="87" t="s">
        <v>541</v>
      </c>
      <c r="G782" s="87" t="s">
        <v>423</v>
      </c>
      <c r="H782" s="87"/>
      <c r="I782" s="87"/>
      <c r="J782" s="87"/>
      <c r="K782" s="115"/>
      <c r="L782" s="120">
        <f>L783</f>
        <v>5908820.6100000003</v>
      </c>
      <c r="M782" s="120"/>
      <c r="N782" s="120"/>
      <c r="O782" s="120"/>
      <c r="P782" s="200"/>
      <c r="Q782" s="200"/>
      <c r="R782" s="200"/>
      <c r="S782" s="126"/>
      <c r="T782" s="126"/>
      <c r="U782" s="201"/>
      <c r="V782" s="138"/>
      <c r="W782" s="126"/>
      <c r="X782" s="126"/>
      <c r="Y782" s="126"/>
      <c r="Z782" s="126"/>
      <c r="AA782" s="126"/>
      <c r="AB782" s="126"/>
      <c r="AC782" s="126"/>
      <c r="AD782" s="126"/>
      <c r="AE782" s="126"/>
      <c r="AF782" s="126"/>
    </row>
    <row r="783" spans="1:32" ht="31.5">
      <c r="A783" s="42"/>
      <c r="B783" s="80" t="s">
        <v>470</v>
      </c>
      <c r="C783" s="87" t="s">
        <v>612</v>
      </c>
      <c r="D783" s="87" t="s">
        <v>525</v>
      </c>
      <c r="E783" s="87" t="s">
        <v>508</v>
      </c>
      <c r="F783" s="87" t="s">
        <v>541</v>
      </c>
      <c r="G783" s="87" t="s">
        <v>423</v>
      </c>
      <c r="H783" s="87" t="s">
        <v>507</v>
      </c>
      <c r="I783" s="87"/>
      <c r="J783" s="87"/>
      <c r="K783" s="115"/>
      <c r="L783" s="120">
        <f>L784+L785+L786</f>
        <v>5908820.6100000003</v>
      </c>
      <c r="M783" s="120"/>
      <c r="N783" s="120"/>
      <c r="O783" s="120"/>
      <c r="P783" s="200"/>
      <c r="Q783" s="200"/>
      <c r="R783" s="200"/>
      <c r="S783" s="126"/>
      <c r="T783" s="126"/>
      <c r="U783" s="201"/>
      <c r="V783" s="138"/>
      <c r="W783" s="126"/>
      <c r="X783" s="126"/>
      <c r="Y783" s="126"/>
      <c r="Z783" s="126"/>
      <c r="AA783" s="126"/>
      <c r="AB783" s="126"/>
      <c r="AC783" s="126"/>
      <c r="AD783" s="126"/>
      <c r="AE783" s="126"/>
      <c r="AF783" s="126"/>
    </row>
    <row r="784" spans="1:32" ht="94.5">
      <c r="A784" s="42"/>
      <c r="B784" s="80" t="s">
        <v>956</v>
      </c>
      <c r="C784" s="87" t="s">
        <v>612</v>
      </c>
      <c r="D784" s="87" t="s">
        <v>525</v>
      </c>
      <c r="E784" s="87" t="s">
        <v>508</v>
      </c>
      <c r="F784" s="87" t="s">
        <v>541</v>
      </c>
      <c r="G784" s="87" t="s">
        <v>423</v>
      </c>
      <c r="H784" s="87" t="s">
        <v>507</v>
      </c>
      <c r="I784" s="87" t="s">
        <v>460</v>
      </c>
      <c r="J784" s="87" t="s">
        <v>162</v>
      </c>
      <c r="K784" s="115"/>
      <c r="L784" s="120">
        <f>Q784</f>
        <v>5748361.5</v>
      </c>
      <c r="M784" s="120"/>
      <c r="N784" s="120"/>
      <c r="O784" s="120"/>
      <c r="P784" s="200"/>
      <c r="Q784" s="200">
        <v>5748361.5</v>
      </c>
      <c r="R784" s="200"/>
      <c r="S784" s="126"/>
      <c r="T784" s="126"/>
      <c r="U784" s="201"/>
      <c r="V784" s="138"/>
      <c r="W784" s="126"/>
      <c r="X784" s="126"/>
      <c r="Y784" s="126"/>
      <c r="Z784" s="126"/>
      <c r="AA784" s="126"/>
      <c r="AB784" s="126"/>
      <c r="AC784" s="126"/>
      <c r="AD784" s="126"/>
      <c r="AE784" s="126"/>
      <c r="AF784" s="126"/>
    </row>
    <row r="785" spans="1:32" ht="78.75">
      <c r="A785" s="42"/>
      <c r="B785" s="80" t="s">
        <v>166</v>
      </c>
      <c r="C785" s="87" t="s">
        <v>612</v>
      </c>
      <c r="D785" s="87" t="s">
        <v>525</v>
      </c>
      <c r="E785" s="87" t="s">
        <v>508</v>
      </c>
      <c r="F785" s="87" t="s">
        <v>541</v>
      </c>
      <c r="G785" s="87" t="s">
        <v>423</v>
      </c>
      <c r="H785" s="87" t="s">
        <v>507</v>
      </c>
      <c r="I785" s="87" t="s">
        <v>460</v>
      </c>
      <c r="J785" s="87" t="s">
        <v>555</v>
      </c>
      <c r="K785" s="115"/>
      <c r="L785" s="120">
        <f>Q785+O785</f>
        <v>160000</v>
      </c>
      <c r="M785" s="120"/>
      <c r="N785" s="120"/>
      <c r="O785" s="120">
        <v>110000</v>
      </c>
      <c r="P785" s="200"/>
      <c r="Q785" s="200">
        <v>50000</v>
      </c>
      <c r="R785" s="200"/>
      <c r="S785" s="126"/>
      <c r="T785" s="126"/>
      <c r="U785" s="201"/>
      <c r="V785" s="138"/>
      <c r="W785" s="126"/>
      <c r="X785" s="126"/>
      <c r="Y785" s="126"/>
      <c r="Z785" s="126"/>
      <c r="AA785" s="126"/>
      <c r="AB785" s="126"/>
      <c r="AC785" s="126"/>
      <c r="AD785" s="126"/>
      <c r="AE785" s="126"/>
      <c r="AF785" s="126"/>
    </row>
    <row r="786" spans="1:32" ht="63">
      <c r="A786" s="42"/>
      <c r="B786" s="80" t="s">
        <v>167</v>
      </c>
      <c r="C786" s="87" t="s">
        <v>612</v>
      </c>
      <c r="D786" s="87" t="s">
        <v>525</v>
      </c>
      <c r="E786" s="87" t="s">
        <v>508</v>
      </c>
      <c r="F786" s="87" t="s">
        <v>541</v>
      </c>
      <c r="G786" s="87" t="s">
        <v>423</v>
      </c>
      <c r="H786" s="87" t="s">
        <v>507</v>
      </c>
      <c r="I786" s="87" t="s">
        <v>460</v>
      </c>
      <c r="J786" s="87" t="s">
        <v>448</v>
      </c>
      <c r="K786" s="115"/>
      <c r="L786" s="120">
        <f>P786</f>
        <v>459.11</v>
      </c>
      <c r="M786" s="120"/>
      <c r="N786" s="120"/>
      <c r="O786" s="120"/>
      <c r="P786" s="200">
        <v>459.11</v>
      </c>
      <c r="Q786" s="200"/>
      <c r="R786" s="200"/>
      <c r="S786" s="126"/>
      <c r="T786" s="126"/>
      <c r="U786" s="201"/>
      <c r="V786" s="138"/>
      <c r="W786" s="126"/>
      <c r="X786" s="126"/>
      <c r="Y786" s="126"/>
      <c r="Z786" s="126"/>
      <c r="AA786" s="126"/>
      <c r="AB786" s="126"/>
      <c r="AC786" s="126"/>
      <c r="AD786" s="126"/>
      <c r="AE786" s="126"/>
      <c r="AF786" s="126"/>
    </row>
    <row r="787" spans="1:32" ht="47.25">
      <c r="A787" s="218">
        <v>30</v>
      </c>
      <c r="B787" s="219" t="s">
        <v>72</v>
      </c>
      <c r="C787" s="221">
        <v>964</v>
      </c>
      <c r="D787" s="221"/>
      <c r="E787" s="221"/>
      <c r="F787" s="221"/>
      <c r="G787" s="221"/>
      <c r="H787" s="221"/>
      <c r="I787" s="221"/>
      <c r="J787" s="221"/>
      <c r="K787" s="222"/>
      <c r="L787" s="224">
        <f>L789</f>
        <v>4005347.63</v>
      </c>
      <c r="M787" s="120"/>
      <c r="N787" s="120"/>
      <c r="O787" s="120"/>
      <c r="P787" s="200"/>
      <c r="Q787" s="200"/>
      <c r="R787" s="200"/>
      <c r="S787" s="126"/>
      <c r="T787" s="126"/>
      <c r="U787" s="201"/>
      <c r="V787" s="138"/>
      <c r="W787" s="126"/>
      <c r="X787" s="126"/>
      <c r="Y787" s="126"/>
      <c r="Z787" s="126"/>
      <c r="AA787" s="126"/>
      <c r="AB787" s="126"/>
      <c r="AC787" s="126"/>
      <c r="AD787" s="126"/>
      <c r="AE787" s="126"/>
      <c r="AF787" s="126"/>
    </row>
    <row r="788" spans="1:32" ht="15.75">
      <c r="A788" s="28"/>
      <c r="B788" s="150" t="s">
        <v>472</v>
      </c>
      <c r="C788" s="30"/>
      <c r="D788" s="30"/>
      <c r="E788" s="30"/>
      <c r="F788" s="36"/>
      <c r="G788" s="30"/>
      <c r="H788" s="30"/>
      <c r="I788" s="30"/>
      <c r="J788" s="30"/>
      <c r="K788" s="115"/>
      <c r="L788" s="120"/>
      <c r="M788" s="120"/>
      <c r="N788" s="120"/>
      <c r="O788" s="120"/>
      <c r="P788" s="200"/>
      <c r="Q788" s="200"/>
      <c r="R788" s="200"/>
      <c r="S788" s="126"/>
      <c r="T788" s="126"/>
      <c r="U788" s="201"/>
      <c r="V788" s="138"/>
      <c r="W788" s="126"/>
      <c r="X788" s="126"/>
      <c r="Y788" s="126"/>
      <c r="Z788" s="126"/>
      <c r="AA788" s="126"/>
      <c r="AB788" s="126"/>
      <c r="AC788" s="126"/>
      <c r="AD788" s="126"/>
      <c r="AE788" s="126"/>
      <c r="AF788" s="126"/>
    </row>
    <row r="789" spans="1:32" ht="47.25">
      <c r="A789" s="28"/>
      <c r="B789" s="40" t="s">
        <v>443</v>
      </c>
      <c r="C789" s="30" t="s">
        <v>613</v>
      </c>
      <c r="D789" s="30" t="s">
        <v>525</v>
      </c>
      <c r="E789" s="30" t="s">
        <v>508</v>
      </c>
      <c r="F789" s="36" t="s">
        <v>541</v>
      </c>
      <c r="G789" s="30"/>
      <c r="H789" s="30"/>
      <c r="I789" s="30"/>
      <c r="J789" s="30"/>
      <c r="K789" s="115"/>
      <c r="L789" s="120">
        <f>L790</f>
        <v>4005347.63</v>
      </c>
      <c r="M789" s="120"/>
      <c r="N789" s="120"/>
      <c r="O789" s="120"/>
      <c r="P789" s="200"/>
      <c r="Q789" s="200"/>
      <c r="R789" s="200"/>
      <c r="S789" s="126"/>
      <c r="T789" s="126"/>
      <c r="U789" s="201"/>
      <c r="V789" s="138"/>
      <c r="W789" s="126"/>
      <c r="X789" s="126"/>
      <c r="Y789" s="126"/>
      <c r="Z789" s="126"/>
      <c r="AA789" s="126"/>
      <c r="AB789" s="126"/>
      <c r="AC789" s="126"/>
      <c r="AD789" s="126"/>
      <c r="AE789" s="126"/>
      <c r="AF789" s="126"/>
    </row>
    <row r="790" spans="1:32" ht="47.25">
      <c r="A790" s="28"/>
      <c r="B790" s="40" t="s">
        <v>471</v>
      </c>
      <c r="C790" s="30" t="s">
        <v>613</v>
      </c>
      <c r="D790" s="30" t="s">
        <v>525</v>
      </c>
      <c r="E790" s="30" t="s">
        <v>508</v>
      </c>
      <c r="F790" s="36" t="s">
        <v>541</v>
      </c>
      <c r="G790" s="30" t="s">
        <v>423</v>
      </c>
      <c r="H790" s="30"/>
      <c r="I790" s="30"/>
      <c r="J790" s="30"/>
      <c r="K790" s="115"/>
      <c r="L790" s="120">
        <f>L791</f>
        <v>4005347.63</v>
      </c>
      <c r="M790" s="120"/>
      <c r="N790" s="120"/>
      <c r="O790" s="120"/>
      <c r="P790" s="200"/>
      <c r="Q790" s="200"/>
      <c r="R790" s="200"/>
      <c r="S790" s="126"/>
      <c r="T790" s="126"/>
      <c r="U790" s="201"/>
      <c r="V790" s="138"/>
      <c r="W790" s="126"/>
      <c r="X790" s="126"/>
      <c r="Y790" s="126"/>
      <c r="Z790" s="126"/>
      <c r="AA790" s="126"/>
      <c r="AB790" s="126"/>
      <c r="AC790" s="126"/>
      <c r="AD790" s="126"/>
      <c r="AE790" s="126"/>
      <c r="AF790" s="126"/>
    </row>
    <row r="791" spans="1:32" ht="31.5">
      <c r="A791" s="28"/>
      <c r="B791" s="40" t="s">
        <v>470</v>
      </c>
      <c r="C791" s="30" t="s">
        <v>613</v>
      </c>
      <c r="D791" s="30" t="s">
        <v>525</v>
      </c>
      <c r="E791" s="30" t="s">
        <v>508</v>
      </c>
      <c r="F791" s="36" t="s">
        <v>541</v>
      </c>
      <c r="G791" s="30" t="s">
        <v>423</v>
      </c>
      <c r="H791" s="30" t="s">
        <v>507</v>
      </c>
      <c r="I791" s="30"/>
      <c r="J791" s="30"/>
      <c r="K791" s="115"/>
      <c r="L791" s="120">
        <f>L792+L793+L794</f>
        <v>4005347.63</v>
      </c>
      <c r="M791" s="120"/>
      <c r="N791" s="120"/>
      <c r="O791" s="120"/>
      <c r="P791" s="200"/>
      <c r="Q791" s="200"/>
      <c r="R791" s="200"/>
      <c r="S791" s="126"/>
      <c r="T791" s="126"/>
      <c r="U791" s="201"/>
      <c r="V791" s="138"/>
      <c r="W791" s="126"/>
      <c r="X791" s="126"/>
      <c r="Y791" s="126"/>
      <c r="Z791" s="126"/>
      <c r="AA791" s="126"/>
      <c r="AB791" s="126"/>
      <c r="AC791" s="126"/>
      <c r="AD791" s="126"/>
      <c r="AE791" s="126"/>
      <c r="AF791" s="126"/>
    </row>
    <row r="792" spans="1:32" ht="94.5">
      <c r="A792" s="28"/>
      <c r="B792" s="40" t="s">
        <v>956</v>
      </c>
      <c r="C792" s="30" t="s">
        <v>613</v>
      </c>
      <c r="D792" s="30" t="s">
        <v>525</v>
      </c>
      <c r="E792" s="30" t="s">
        <v>508</v>
      </c>
      <c r="F792" s="36" t="s">
        <v>541</v>
      </c>
      <c r="G792" s="30" t="s">
        <v>423</v>
      </c>
      <c r="H792" s="30" t="s">
        <v>507</v>
      </c>
      <c r="I792" s="30" t="s">
        <v>460</v>
      </c>
      <c r="J792" s="30" t="s">
        <v>162</v>
      </c>
      <c r="K792" s="115"/>
      <c r="L792" s="120">
        <f>Q792</f>
        <v>3878016.1</v>
      </c>
      <c r="M792" s="120"/>
      <c r="N792" s="120"/>
      <c r="O792" s="120"/>
      <c r="P792" s="200"/>
      <c r="Q792" s="200">
        <v>3878016.1</v>
      </c>
      <c r="R792" s="200"/>
      <c r="S792" s="126"/>
      <c r="T792" s="126"/>
      <c r="U792" s="201"/>
      <c r="V792" s="138"/>
      <c r="W792" s="126"/>
      <c r="X792" s="126"/>
      <c r="Y792" s="126"/>
      <c r="Z792" s="126"/>
      <c r="AA792" s="126"/>
      <c r="AB792" s="126"/>
      <c r="AC792" s="126"/>
      <c r="AD792" s="126"/>
      <c r="AE792" s="126"/>
      <c r="AF792" s="126"/>
    </row>
    <row r="793" spans="1:32" ht="78.75">
      <c r="A793" s="28"/>
      <c r="B793" s="40" t="s">
        <v>166</v>
      </c>
      <c r="C793" s="30" t="s">
        <v>613</v>
      </c>
      <c r="D793" s="30" t="s">
        <v>525</v>
      </c>
      <c r="E793" s="30" t="s">
        <v>508</v>
      </c>
      <c r="F793" s="36" t="s">
        <v>541</v>
      </c>
      <c r="G793" s="30" t="s">
        <v>423</v>
      </c>
      <c r="H793" s="30" t="s">
        <v>507</v>
      </c>
      <c r="I793" s="30" t="s">
        <v>460</v>
      </c>
      <c r="J793" s="30" t="s">
        <v>555</v>
      </c>
      <c r="K793" s="115"/>
      <c r="L793" s="120">
        <f>Q793+O793</f>
        <v>125000</v>
      </c>
      <c r="M793" s="120"/>
      <c r="N793" s="120"/>
      <c r="O793" s="120">
        <v>65000</v>
      </c>
      <c r="P793" s="200"/>
      <c r="Q793" s="200">
        <v>60000</v>
      </c>
      <c r="R793" s="200"/>
      <c r="S793" s="126"/>
      <c r="T793" s="126"/>
      <c r="U793" s="201"/>
      <c r="V793" s="138"/>
      <c r="W793" s="126"/>
      <c r="X793" s="126"/>
      <c r="Y793" s="126"/>
      <c r="Z793" s="126"/>
      <c r="AA793" s="126"/>
      <c r="AB793" s="126"/>
      <c r="AC793" s="126"/>
      <c r="AD793" s="126"/>
      <c r="AE793" s="126"/>
      <c r="AF793" s="126"/>
    </row>
    <row r="794" spans="1:32" ht="63">
      <c r="A794" s="28"/>
      <c r="B794" s="40" t="s">
        <v>167</v>
      </c>
      <c r="C794" s="30" t="s">
        <v>613</v>
      </c>
      <c r="D794" s="30" t="s">
        <v>525</v>
      </c>
      <c r="E794" s="30" t="s">
        <v>508</v>
      </c>
      <c r="F794" s="36" t="s">
        <v>541</v>
      </c>
      <c r="G794" s="30" t="s">
        <v>423</v>
      </c>
      <c r="H794" s="30" t="s">
        <v>507</v>
      </c>
      <c r="I794" s="30" t="s">
        <v>460</v>
      </c>
      <c r="J794" s="30" t="s">
        <v>448</v>
      </c>
      <c r="K794" s="115"/>
      <c r="L794" s="120">
        <f>P794</f>
        <v>2331.5300000000002</v>
      </c>
      <c r="M794" s="120"/>
      <c r="N794" s="120"/>
      <c r="O794" s="120"/>
      <c r="P794" s="200">
        <v>2331.5300000000002</v>
      </c>
      <c r="Q794" s="200"/>
      <c r="R794" s="200"/>
      <c r="S794" s="126"/>
      <c r="T794" s="126"/>
      <c r="U794" s="201"/>
      <c r="V794" s="138"/>
      <c r="W794" s="126"/>
      <c r="X794" s="126"/>
      <c r="Y794" s="126"/>
      <c r="Z794" s="126"/>
      <c r="AA794" s="126"/>
      <c r="AB794" s="126"/>
      <c r="AC794" s="126"/>
      <c r="AD794" s="126"/>
      <c r="AE794" s="126"/>
      <c r="AF794" s="126"/>
    </row>
    <row r="795" spans="1:32" ht="47.25">
      <c r="A795" s="218">
        <v>31</v>
      </c>
      <c r="B795" s="219" t="s">
        <v>73</v>
      </c>
      <c r="C795" s="221">
        <v>965</v>
      </c>
      <c r="D795" s="221"/>
      <c r="E795" s="221"/>
      <c r="F795" s="221"/>
      <c r="G795" s="221"/>
      <c r="H795" s="221"/>
      <c r="I795" s="221"/>
      <c r="J795" s="221"/>
      <c r="K795" s="222"/>
      <c r="L795" s="224">
        <f>L797</f>
        <v>6168593.9100000001</v>
      </c>
      <c r="M795" s="120"/>
      <c r="N795" s="120"/>
      <c r="O795" s="120"/>
      <c r="P795" s="200"/>
      <c r="Q795" s="200"/>
      <c r="R795" s="200"/>
      <c r="S795" s="126"/>
      <c r="T795" s="126"/>
      <c r="U795" s="201"/>
      <c r="V795" s="138"/>
      <c r="W795" s="126"/>
      <c r="X795" s="126"/>
      <c r="Y795" s="126"/>
      <c r="Z795" s="126"/>
      <c r="AA795" s="126"/>
      <c r="AB795" s="126"/>
      <c r="AC795" s="126"/>
      <c r="AD795" s="126"/>
      <c r="AE795" s="126"/>
      <c r="AF795" s="126"/>
    </row>
    <row r="796" spans="1:32" ht="15.75">
      <c r="A796" s="28"/>
      <c r="B796" s="150" t="s">
        <v>472</v>
      </c>
      <c r="C796" s="30"/>
      <c r="D796" s="30"/>
      <c r="E796" s="30"/>
      <c r="F796" s="36"/>
      <c r="G796" s="30"/>
      <c r="H796" s="30"/>
      <c r="I796" s="30"/>
      <c r="J796" s="30"/>
      <c r="K796" s="115"/>
      <c r="L796" s="120"/>
      <c r="M796" s="120"/>
      <c r="N796" s="120"/>
      <c r="O796" s="120"/>
      <c r="P796" s="200"/>
      <c r="Q796" s="200"/>
      <c r="R796" s="200"/>
      <c r="S796" s="126"/>
      <c r="T796" s="126"/>
      <c r="U796" s="201"/>
      <c r="V796" s="138"/>
      <c r="W796" s="126"/>
      <c r="X796" s="126"/>
      <c r="Y796" s="126"/>
      <c r="Z796" s="126"/>
      <c r="AA796" s="126"/>
      <c r="AB796" s="126"/>
      <c r="AC796" s="126"/>
      <c r="AD796" s="126"/>
      <c r="AE796" s="126"/>
      <c r="AF796" s="126"/>
    </row>
    <row r="797" spans="1:32" ht="47.25">
      <c r="A797" s="28"/>
      <c r="B797" s="40" t="s">
        <v>443</v>
      </c>
      <c r="C797" s="30" t="s">
        <v>614</v>
      </c>
      <c r="D797" s="30" t="s">
        <v>525</v>
      </c>
      <c r="E797" s="30" t="s">
        <v>508</v>
      </c>
      <c r="F797" s="36" t="s">
        <v>541</v>
      </c>
      <c r="G797" s="30"/>
      <c r="H797" s="30"/>
      <c r="I797" s="30"/>
      <c r="J797" s="30"/>
      <c r="K797" s="115"/>
      <c r="L797" s="120">
        <f>L798</f>
        <v>6168593.9100000001</v>
      </c>
      <c r="M797" s="120"/>
      <c r="N797" s="120"/>
      <c r="O797" s="120"/>
      <c r="P797" s="200"/>
      <c r="Q797" s="200"/>
      <c r="R797" s="200"/>
      <c r="S797" s="126"/>
      <c r="T797" s="126"/>
      <c r="U797" s="201"/>
      <c r="V797" s="138"/>
      <c r="W797" s="126"/>
      <c r="X797" s="126"/>
      <c r="Y797" s="126"/>
      <c r="Z797" s="126"/>
      <c r="AA797" s="126"/>
      <c r="AB797" s="126"/>
      <c r="AC797" s="126"/>
      <c r="AD797" s="126"/>
      <c r="AE797" s="126"/>
      <c r="AF797" s="126"/>
    </row>
    <row r="798" spans="1:32" ht="47.25">
      <c r="A798" s="28"/>
      <c r="B798" s="40" t="s">
        <v>471</v>
      </c>
      <c r="C798" s="30" t="s">
        <v>614</v>
      </c>
      <c r="D798" s="30" t="s">
        <v>525</v>
      </c>
      <c r="E798" s="30" t="s">
        <v>508</v>
      </c>
      <c r="F798" s="36" t="s">
        <v>541</v>
      </c>
      <c r="G798" s="30" t="s">
        <v>423</v>
      </c>
      <c r="H798" s="30"/>
      <c r="I798" s="30"/>
      <c r="J798" s="30"/>
      <c r="K798" s="115"/>
      <c r="L798" s="120">
        <f>L799</f>
        <v>6168593.9100000001</v>
      </c>
      <c r="M798" s="120"/>
      <c r="N798" s="120"/>
      <c r="O798" s="120"/>
      <c r="P798" s="200"/>
      <c r="Q798" s="200"/>
      <c r="R798" s="200"/>
      <c r="S798" s="126"/>
      <c r="T798" s="126"/>
      <c r="U798" s="201"/>
      <c r="V798" s="138"/>
      <c r="W798" s="126"/>
      <c r="X798" s="126"/>
      <c r="Y798" s="126"/>
      <c r="Z798" s="126"/>
      <c r="AA798" s="126"/>
      <c r="AB798" s="126"/>
      <c r="AC798" s="126"/>
      <c r="AD798" s="126"/>
      <c r="AE798" s="126"/>
      <c r="AF798" s="126"/>
    </row>
    <row r="799" spans="1:32" ht="31.5">
      <c r="A799" s="28"/>
      <c r="B799" s="40" t="s">
        <v>470</v>
      </c>
      <c r="C799" s="30" t="s">
        <v>614</v>
      </c>
      <c r="D799" s="30" t="s">
        <v>525</v>
      </c>
      <c r="E799" s="30" t="s">
        <v>508</v>
      </c>
      <c r="F799" s="36" t="s">
        <v>541</v>
      </c>
      <c r="G799" s="30" t="s">
        <v>423</v>
      </c>
      <c r="H799" s="30" t="s">
        <v>507</v>
      </c>
      <c r="I799" s="30"/>
      <c r="J799" s="30"/>
      <c r="K799" s="115"/>
      <c r="L799" s="120">
        <f>L800+L801+L802</f>
        <v>6168593.9100000001</v>
      </c>
      <c r="M799" s="120"/>
      <c r="N799" s="120"/>
      <c r="O799" s="120"/>
      <c r="P799" s="200"/>
      <c r="Q799" s="200"/>
      <c r="R799" s="200"/>
      <c r="S799" s="126"/>
      <c r="T799" s="126"/>
      <c r="U799" s="201"/>
      <c r="V799" s="138"/>
      <c r="W799" s="126"/>
      <c r="X799" s="126"/>
      <c r="Y799" s="126"/>
      <c r="Z799" s="126"/>
      <c r="AA799" s="126"/>
      <c r="AB799" s="126"/>
      <c r="AC799" s="126"/>
      <c r="AD799" s="126"/>
      <c r="AE799" s="126"/>
      <c r="AF799" s="126"/>
    </row>
    <row r="800" spans="1:32" ht="94.5">
      <c r="A800" s="28"/>
      <c r="B800" s="40" t="s">
        <v>956</v>
      </c>
      <c r="C800" s="30" t="s">
        <v>614</v>
      </c>
      <c r="D800" s="30" t="s">
        <v>525</v>
      </c>
      <c r="E800" s="30" t="s">
        <v>508</v>
      </c>
      <c r="F800" s="36" t="s">
        <v>541</v>
      </c>
      <c r="G800" s="30" t="s">
        <v>423</v>
      </c>
      <c r="H800" s="30" t="s">
        <v>507</v>
      </c>
      <c r="I800" s="30" t="s">
        <v>460</v>
      </c>
      <c r="J800" s="30" t="s">
        <v>162</v>
      </c>
      <c r="K800" s="115"/>
      <c r="L800" s="120">
        <f>Q800</f>
        <v>5820226.5</v>
      </c>
      <c r="M800" s="120"/>
      <c r="N800" s="120"/>
      <c r="O800" s="120"/>
      <c r="P800" s="200"/>
      <c r="Q800" s="200">
        <v>5820226.5</v>
      </c>
      <c r="R800" s="200"/>
      <c r="S800" s="126"/>
      <c r="T800" s="126"/>
      <c r="U800" s="201"/>
      <c r="V800" s="138"/>
      <c r="W800" s="126"/>
      <c r="X800" s="126"/>
      <c r="Y800" s="126"/>
      <c r="Z800" s="126"/>
      <c r="AA800" s="126"/>
      <c r="AB800" s="126"/>
      <c r="AC800" s="126"/>
      <c r="AD800" s="126"/>
      <c r="AE800" s="126"/>
      <c r="AF800" s="126"/>
    </row>
    <row r="801" spans="1:32" ht="78.75">
      <c r="A801" s="28"/>
      <c r="B801" s="40" t="s">
        <v>166</v>
      </c>
      <c r="C801" s="30" t="s">
        <v>614</v>
      </c>
      <c r="D801" s="30" t="s">
        <v>525</v>
      </c>
      <c r="E801" s="30" t="s">
        <v>508</v>
      </c>
      <c r="F801" s="36" t="s">
        <v>541</v>
      </c>
      <c r="G801" s="30" t="s">
        <v>423</v>
      </c>
      <c r="H801" s="30" t="s">
        <v>507</v>
      </c>
      <c r="I801" s="30" t="s">
        <v>460</v>
      </c>
      <c r="J801" s="30" t="s">
        <v>555</v>
      </c>
      <c r="K801" s="115"/>
      <c r="L801" s="120">
        <f>Q801+O801</f>
        <v>343000</v>
      </c>
      <c r="M801" s="120"/>
      <c r="N801" s="120"/>
      <c r="O801" s="120">
        <v>220000</v>
      </c>
      <c r="P801" s="200"/>
      <c r="Q801" s="200">
        <v>123000</v>
      </c>
      <c r="R801" s="200"/>
      <c r="S801" s="126"/>
      <c r="T801" s="126"/>
      <c r="U801" s="201"/>
      <c r="V801" s="138"/>
      <c r="W801" s="126"/>
      <c r="X801" s="126"/>
      <c r="Y801" s="126"/>
      <c r="Z801" s="126"/>
      <c r="AA801" s="126"/>
      <c r="AB801" s="126"/>
      <c r="AC801" s="126"/>
      <c r="AD801" s="126"/>
      <c r="AE801" s="126"/>
      <c r="AF801" s="126"/>
    </row>
    <row r="802" spans="1:32" ht="63">
      <c r="A802" s="28"/>
      <c r="B802" s="40" t="s">
        <v>167</v>
      </c>
      <c r="C802" s="30" t="s">
        <v>614</v>
      </c>
      <c r="D802" s="30" t="s">
        <v>525</v>
      </c>
      <c r="E802" s="30" t="s">
        <v>508</v>
      </c>
      <c r="F802" s="36" t="s">
        <v>541</v>
      </c>
      <c r="G802" s="30" t="s">
        <v>423</v>
      </c>
      <c r="H802" s="30" t="s">
        <v>507</v>
      </c>
      <c r="I802" s="30" t="s">
        <v>460</v>
      </c>
      <c r="J802" s="30" t="s">
        <v>448</v>
      </c>
      <c r="K802" s="115"/>
      <c r="L802" s="120">
        <f>P802</f>
        <v>5367.41</v>
      </c>
      <c r="M802" s="120"/>
      <c r="N802" s="120"/>
      <c r="O802" s="120"/>
      <c r="P802" s="200">
        <v>5367.41</v>
      </c>
      <c r="Q802" s="200"/>
      <c r="R802" s="200"/>
      <c r="S802" s="126"/>
      <c r="T802" s="126"/>
      <c r="U802" s="201"/>
      <c r="V802" s="138"/>
      <c r="W802" s="126"/>
      <c r="X802" s="126"/>
      <c r="Y802" s="126"/>
      <c r="Z802" s="126"/>
      <c r="AA802" s="126"/>
      <c r="AB802" s="126"/>
      <c r="AC802" s="126"/>
      <c r="AD802" s="126"/>
      <c r="AE802" s="126"/>
      <c r="AF802" s="126"/>
    </row>
    <row r="803" spans="1:32" ht="47.25">
      <c r="A803" s="218">
        <v>32</v>
      </c>
      <c r="B803" s="219" t="s">
        <v>74</v>
      </c>
      <c r="C803" s="221">
        <v>966</v>
      </c>
      <c r="D803" s="221"/>
      <c r="E803" s="221"/>
      <c r="F803" s="221"/>
      <c r="G803" s="221"/>
      <c r="H803" s="221"/>
      <c r="I803" s="221"/>
      <c r="J803" s="221"/>
      <c r="K803" s="222"/>
      <c r="L803" s="224">
        <f>L805</f>
        <v>3713270.36</v>
      </c>
      <c r="M803" s="120"/>
      <c r="N803" s="120"/>
      <c r="O803" s="120"/>
      <c r="P803" s="200"/>
      <c r="Q803" s="200"/>
      <c r="R803" s="200"/>
      <c r="S803" s="126"/>
      <c r="T803" s="126"/>
      <c r="U803" s="201"/>
      <c r="V803" s="138"/>
      <c r="W803" s="126"/>
      <c r="X803" s="126"/>
      <c r="Y803" s="126"/>
      <c r="Z803" s="126"/>
      <c r="AA803" s="126"/>
      <c r="AB803" s="126"/>
      <c r="AC803" s="126"/>
      <c r="AD803" s="126"/>
      <c r="AE803" s="126"/>
      <c r="AF803" s="126"/>
    </row>
    <row r="804" spans="1:32" ht="15.75">
      <c r="A804" s="42"/>
      <c r="B804" s="80" t="s">
        <v>472</v>
      </c>
      <c r="C804" s="87"/>
      <c r="D804" s="87"/>
      <c r="E804" s="87"/>
      <c r="F804" s="87"/>
      <c r="G804" s="87"/>
      <c r="H804" s="87"/>
      <c r="I804" s="87"/>
      <c r="J804" s="87"/>
      <c r="K804" s="115"/>
      <c r="L804" s="120"/>
      <c r="M804" s="120"/>
      <c r="N804" s="120"/>
      <c r="O804" s="120"/>
      <c r="P804" s="200"/>
      <c r="Q804" s="200"/>
      <c r="R804" s="200"/>
      <c r="S804" s="126"/>
      <c r="T804" s="126"/>
      <c r="U804" s="201"/>
      <c r="V804" s="138"/>
      <c r="W804" s="126"/>
      <c r="X804" s="126"/>
      <c r="Y804" s="126"/>
      <c r="Z804" s="126"/>
      <c r="AA804" s="126"/>
      <c r="AB804" s="126"/>
      <c r="AC804" s="126"/>
      <c r="AD804" s="126"/>
      <c r="AE804" s="126"/>
      <c r="AF804" s="126"/>
    </row>
    <row r="805" spans="1:32" ht="47.25">
      <c r="A805" s="42"/>
      <c r="B805" s="80" t="s">
        <v>443</v>
      </c>
      <c r="C805" s="87" t="s">
        <v>615</v>
      </c>
      <c r="D805" s="87" t="s">
        <v>525</v>
      </c>
      <c r="E805" s="87" t="s">
        <v>508</v>
      </c>
      <c r="F805" s="87" t="s">
        <v>541</v>
      </c>
      <c r="G805" s="87"/>
      <c r="H805" s="87"/>
      <c r="I805" s="87"/>
      <c r="J805" s="87"/>
      <c r="K805" s="115"/>
      <c r="L805" s="120">
        <f>L806</f>
        <v>3713270.36</v>
      </c>
      <c r="M805" s="120"/>
      <c r="N805" s="120"/>
      <c r="O805" s="120"/>
      <c r="P805" s="200"/>
      <c r="Q805" s="200"/>
      <c r="R805" s="200"/>
      <c r="S805" s="126"/>
      <c r="T805" s="126"/>
      <c r="U805" s="201"/>
      <c r="V805" s="138"/>
      <c r="W805" s="126"/>
      <c r="X805" s="126"/>
      <c r="Y805" s="126"/>
      <c r="Z805" s="126"/>
      <c r="AA805" s="126"/>
      <c r="AB805" s="126"/>
      <c r="AC805" s="126"/>
      <c r="AD805" s="126"/>
      <c r="AE805" s="126"/>
      <c r="AF805" s="126"/>
    </row>
    <row r="806" spans="1:32" ht="47.25">
      <c r="A806" s="42"/>
      <c r="B806" s="80" t="s">
        <v>471</v>
      </c>
      <c r="C806" s="87" t="s">
        <v>615</v>
      </c>
      <c r="D806" s="87" t="s">
        <v>525</v>
      </c>
      <c r="E806" s="87" t="s">
        <v>508</v>
      </c>
      <c r="F806" s="87" t="s">
        <v>541</v>
      </c>
      <c r="G806" s="87" t="s">
        <v>423</v>
      </c>
      <c r="H806" s="87"/>
      <c r="I806" s="87"/>
      <c r="J806" s="87"/>
      <c r="K806" s="115"/>
      <c r="L806" s="120">
        <f>L807</f>
        <v>3713270.36</v>
      </c>
      <c r="M806" s="120"/>
      <c r="N806" s="120"/>
      <c r="O806" s="120"/>
      <c r="P806" s="200"/>
      <c r="Q806" s="200"/>
      <c r="R806" s="200"/>
      <c r="S806" s="126"/>
      <c r="T806" s="126"/>
      <c r="U806" s="201"/>
      <c r="V806" s="138"/>
      <c r="W806" s="126"/>
      <c r="X806" s="126"/>
      <c r="Y806" s="126"/>
      <c r="Z806" s="126"/>
      <c r="AA806" s="126"/>
      <c r="AB806" s="126"/>
      <c r="AC806" s="126"/>
      <c r="AD806" s="126"/>
      <c r="AE806" s="126"/>
      <c r="AF806" s="126"/>
    </row>
    <row r="807" spans="1:32" ht="31.5">
      <c r="A807" s="42"/>
      <c r="B807" s="80" t="s">
        <v>470</v>
      </c>
      <c r="C807" s="87" t="s">
        <v>615</v>
      </c>
      <c r="D807" s="87" t="s">
        <v>525</v>
      </c>
      <c r="E807" s="87" t="s">
        <v>508</v>
      </c>
      <c r="F807" s="87" t="s">
        <v>541</v>
      </c>
      <c r="G807" s="87" t="s">
        <v>423</v>
      </c>
      <c r="H807" s="87" t="s">
        <v>507</v>
      </c>
      <c r="I807" s="87"/>
      <c r="J807" s="87"/>
      <c r="K807" s="115"/>
      <c r="L807" s="120">
        <f>L808+L809+L810</f>
        <v>3713270.36</v>
      </c>
      <c r="M807" s="120"/>
      <c r="N807" s="120"/>
      <c r="O807" s="120"/>
      <c r="P807" s="200"/>
      <c r="Q807" s="200"/>
      <c r="R807" s="200"/>
      <c r="S807" s="126"/>
      <c r="T807" s="126"/>
      <c r="U807" s="201"/>
      <c r="V807" s="138"/>
      <c r="W807" s="126"/>
      <c r="X807" s="126"/>
      <c r="Y807" s="126"/>
      <c r="Z807" s="126"/>
      <c r="AA807" s="126"/>
      <c r="AB807" s="126"/>
      <c r="AC807" s="126"/>
      <c r="AD807" s="126"/>
      <c r="AE807" s="126"/>
      <c r="AF807" s="126"/>
    </row>
    <row r="808" spans="1:32" ht="94.5">
      <c r="A808" s="42"/>
      <c r="B808" s="80" t="s">
        <v>956</v>
      </c>
      <c r="C808" s="87" t="s">
        <v>615</v>
      </c>
      <c r="D808" s="87" t="s">
        <v>525</v>
      </c>
      <c r="E808" s="87" t="s">
        <v>508</v>
      </c>
      <c r="F808" s="87" t="s">
        <v>541</v>
      </c>
      <c r="G808" s="87" t="s">
        <v>423</v>
      </c>
      <c r="H808" s="87" t="s">
        <v>507</v>
      </c>
      <c r="I808" s="87" t="s">
        <v>460</v>
      </c>
      <c r="J808" s="87" t="s">
        <v>162</v>
      </c>
      <c r="K808" s="115"/>
      <c r="L808" s="120">
        <f>Q808</f>
        <v>3534057.36</v>
      </c>
      <c r="M808" s="120"/>
      <c r="N808" s="120"/>
      <c r="O808" s="120"/>
      <c r="P808" s="200"/>
      <c r="Q808" s="200">
        <v>3534057.36</v>
      </c>
      <c r="R808" s="200"/>
      <c r="S808" s="126"/>
      <c r="T808" s="126"/>
      <c r="U808" s="201"/>
      <c r="V808" s="138"/>
      <c r="W808" s="126"/>
      <c r="X808" s="126"/>
      <c r="Y808" s="126"/>
      <c r="Z808" s="126"/>
      <c r="AA808" s="126"/>
      <c r="AB808" s="126"/>
      <c r="AC808" s="126"/>
      <c r="AD808" s="126"/>
      <c r="AE808" s="126"/>
      <c r="AF808" s="126"/>
    </row>
    <row r="809" spans="1:32" ht="78.75">
      <c r="A809" s="42"/>
      <c r="B809" s="80" t="s">
        <v>166</v>
      </c>
      <c r="C809" s="87" t="s">
        <v>615</v>
      </c>
      <c r="D809" s="87" t="s">
        <v>525</v>
      </c>
      <c r="E809" s="87" t="s">
        <v>508</v>
      </c>
      <c r="F809" s="87" t="s">
        <v>541</v>
      </c>
      <c r="G809" s="87" t="s">
        <v>423</v>
      </c>
      <c r="H809" s="87" t="s">
        <v>507</v>
      </c>
      <c r="I809" s="87" t="s">
        <v>460</v>
      </c>
      <c r="J809" s="87" t="s">
        <v>555</v>
      </c>
      <c r="K809" s="115"/>
      <c r="L809" s="120">
        <f>Q809</f>
        <v>177000</v>
      </c>
      <c r="M809" s="120"/>
      <c r="N809" s="120"/>
      <c r="O809" s="120"/>
      <c r="P809" s="200"/>
      <c r="Q809" s="200">
        <v>177000</v>
      </c>
      <c r="R809" s="200"/>
      <c r="S809" s="126"/>
      <c r="T809" s="126"/>
      <c r="U809" s="201"/>
      <c r="V809" s="138"/>
      <c r="W809" s="126"/>
      <c r="X809" s="126"/>
      <c r="Y809" s="126"/>
      <c r="Z809" s="126"/>
      <c r="AA809" s="126"/>
      <c r="AB809" s="126"/>
      <c r="AC809" s="126"/>
      <c r="AD809" s="126"/>
      <c r="AE809" s="126"/>
      <c r="AF809" s="126"/>
    </row>
    <row r="810" spans="1:32" ht="63">
      <c r="A810" s="42"/>
      <c r="B810" s="80" t="s">
        <v>167</v>
      </c>
      <c r="C810" s="87" t="s">
        <v>615</v>
      </c>
      <c r="D810" s="87" t="s">
        <v>525</v>
      </c>
      <c r="E810" s="87" t="s">
        <v>508</v>
      </c>
      <c r="F810" s="87" t="s">
        <v>541</v>
      </c>
      <c r="G810" s="87" t="s">
        <v>423</v>
      </c>
      <c r="H810" s="87" t="s">
        <v>507</v>
      </c>
      <c r="I810" s="87" t="s">
        <v>460</v>
      </c>
      <c r="J810" s="87" t="s">
        <v>448</v>
      </c>
      <c r="K810" s="115"/>
      <c r="L810" s="120">
        <f>P810</f>
        <v>2213</v>
      </c>
      <c r="M810" s="120"/>
      <c r="N810" s="120"/>
      <c r="O810" s="120"/>
      <c r="P810" s="200">
        <v>2213</v>
      </c>
      <c r="Q810" s="200"/>
      <c r="R810" s="200"/>
      <c r="S810" s="126"/>
      <c r="T810" s="126"/>
      <c r="U810" s="201"/>
      <c r="V810" s="138"/>
      <c r="W810" s="126"/>
      <c r="X810" s="126"/>
      <c r="Y810" s="126"/>
      <c r="Z810" s="126"/>
      <c r="AA810" s="126"/>
      <c r="AB810" s="126"/>
      <c r="AC810" s="126"/>
      <c r="AD810" s="126"/>
      <c r="AE810" s="126"/>
      <c r="AF810" s="126"/>
    </row>
    <row r="811" spans="1:32" ht="63">
      <c r="A811" s="218">
        <v>33</v>
      </c>
      <c r="B811" s="219" t="s">
        <v>75</v>
      </c>
      <c r="C811" s="221">
        <v>967</v>
      </c>
      <c r="D811" s="221"/>
      <c r="E811" s="221"/>
      <c r="F811" s="221"/>
      <c r="G811" s="221"/>
      <c r="H811" s="221"/>
      <c r="I811" s="221"/>
      <c r="J811" s="221"/>
      <c r="K811" s="222"/>
      <c r="L811" s="224">
        <f>L813</f>
        <v>9423795.75</v>
      </c>
      <c r="M811" s="120"/>
      <c r="N811" s="120"/>
      <c r="O811" s="120"/>
      <c r="P811" s="200"/>
      <c r="Q811" s="200"/>
      <c r="R811" s="200"/>
      <c r="S811" s="126"/>
      <c r="T811" s="126"/>
      <c r="U811" s="201"/>
      <c r="V811" s="138"/>
      <c r="W811" s="126"/>
      <c r="X811" s="126"/>
      <c r="Y811" s="126"/>
      <c r="Z811" s="126"/>
      <c r="AA811" s="126"/>
      <c r="AB811" s="126"/>
      <c r="AC811" s="126"/>
      <c r="AD811" s="126"/>
      <c r="AE811" s="126"/>
      <c r="AF811" s="126"/>
    </row>
    <row r="812" spans="1:32" ht="15.75">
      <c r="A812" s="28"/>
      <c r="B812" s="150" t="s">
        <v>472</v>
      </c>
      <c r="C812" s="30"/>
      <c r="D812" s="30"/>
      <c r="E812" s="30"/>
      <c r="F812" s="36"/>
      <c r="G812" s="30"/>
      <c r="H812" s="30"/>
      <c r="I812" s="30"/>
      <c r="J812" s="30"/>
      <c r="K812" s="115"/>
      <c r="L812" s="120"/>
      <c r="M812" s="120"/>
      <c r="N812" s="120"/>
      <c r="O812" s="120"/>
      <c r="P812" s="200"/>
      <c r="Q812" s="200"/>
      <c r="R812" s="200"/>
      <c r="S812" s="126"/>
      <c r="T812" s="126"/>
      <c r="U812" s="201"/>
      <c r="V812" s="138"/>
      <c r="W812" s="126"/>
      <c r="X812" s="126"/>
      <c r="Y812" s="126"/>
      <c r="Z812" s="126"/>
      <c r="AA812" s="126"/>
      <c r="AB812" s="126"/>
      <c r="AC812" s="126"/>
      <c r="AD812" s="126"/>
      <c r="AE812" s="126"/>
      <c r="AF812" s="126"/>
    </row>
    <row r="813" spans="1:32" ht="47.25">
      <c r="A813" s="28"/>
      <c r="B813" s="40" t="s">
        <v>443</v>
      </c>
      <c r="C813" s="30" t="s">
        <v>616</v>
      </c>
      <c r="D813" s="30" t="s">
        <v>525</v>
      </c>
      <c r="E813" s="30" t="s">
        <v>508</v>
      </c>
      <c r="F813" s="36" t="s">
        <v>541</v>
      </c>
      <c r="G813" s="30"/>
      <c r="H813" s="30"/>
      <c r="I813" s="30"/>
      <c r="J813" s="30"/>
      <c r="K813" s="115"/>
      <c r="L813" s="120">
        <f>L814</f>
        <v>9423795.75</v>
      </c>
      <c r="M813" s="120"/>
      <c r="N813" s="120"/>
      <c r="O813" s="120"/>
      <c r="P813" s="200"/>
      <c r="Q813" s="200"/>
      <c r="R813" s="200"/>
      <c r="S813" s="126"/>
      <c r="T813" s="126"/>
      <c r="U813" s="201"/>
      <c r="V813" s="138"/>
      <c r="W813" s="126"/>
      <c r="X813" s="126"/>
      <c r="Y813" s="126"/>
      <c r="Z813" s="126"/>
      <c r="AA813" s="126"/>
      <c r="AB813" s="126"/>
      <c r="AC813" s="126"/>
      <c r="AD813" s="126"/>
      <c r="AE813" s="126"/>
      <c r="AF813" s="126"/>
    </row>
    <row r="814" spans="1:32" ht="47.25">
      <c r="A814" s="28"/>
      <c r="B814" s="40" t="s">
        <v>471</v>
      </c>
      <c r="C814" s="30" t="s">
        <v>616</v>
      </c>
      <c r="D814" s="30" t="s">
        <v>525</v>
      </c>
      <c r="E814" s="30" t="s">
        <v>508</v>
      </c>
      <c r="F814" s="36" t="s">
        <v>541</v>
      </c>
      <c r="G814" s="30" t="s">
        <v>423</v>
      </c>
      <c r="H814" s="30"/>
      <c r="I814" s="30"/>
      <c r="J814" s="30"/>
      <c r="K814" s="115"/>
      <c r="L814" s="120">
        <f>L815</f>
        <v>9423795.75</v>
      </c>
      <c r="M814" s="120"/>
      <c r="N814" s="120"/>
      <c r="O814" s="120"/>
      <c r="P814" s="200"/>
      <c r="Q814" s="200"/>
      <c r="R814" s="200"/>
      <c r="S814" s="126"/>
      <c r="T814" s="126"/>
      <c r="U814" s="201"/>
      <c r="V814" s="138"/>
      <c r="W814" s="126"/>
      <c r="X814" s="126"/>
      <c r="Y814" s="126"/>
      <c r="Z814" s="126"/>
      <c r="AA814" s="126"/>
      <c r="AB814" s="126"/>
      <c r="AC814" s="126"/>
      <c r="AD814" s="126"/>
      <c r="AE814" s="126"/>
      <c r="AF814" s="126"/>
    </row>
    <row r="815" spans="1:32" ht="31.5">
      <c r="A815" s="28"/>
      <c r="B815" s="40" t="s">
        <v>470</v>
      </c>
      <c r="C815" s="30" t="s">
        <v>616</v>
      </c>
      <c r="D815" s="30" t="s">
        <v>525</v>
      </c>
      <c r="E815" s="30" t="s">
        <v>508</v>
      </c>
      <c r="F815" s="36" t="s">
        <v>541</v>
      </c>
      <c r="G815" s="30" t="s">
        <v>423</v>
      </c>
      <c r="H815" s="30" t="s">
        <v>507</v>
      </c>
      <c r="I815" s="30"/>
      <c r="J815" s="30"/>
      <c r="K815" s="115"/>
      <c r="L815" s="120">
        <f>L816+L817+L818</f>
        <v>9423795.75</v>
      </c>
      <c r="M815" s="120"/>
      <c r="N815" s="120"/>
      <c r="O815" s="120"/>
      <c r="P815" s="200"/>
      <c r="Q815" s="200"/>
      <c r="R815" s="200"/>
      <c r="S815" s="126"/>
      <c r="T815" s="126"/>
      <c r="U815" s="201"/>
      <c r="V815" s="138"/>
      <c r="W815" s="126"/>
      <c r="X815" s="126"/>
      <c r="Y815" s="126"/>
      <c r="Z815" s="126"/>
      <c r="AA815" s="126"/>
      <c r="AB815" s="126"/>
      <c r="AC815" s="126"/>
      <c r="AD815" s="126"/>
      <c r="AE815" s="126"/>
      <c r="AF815" s="126"/>
    </row>
    <row r="816" spans="1:32" ht="94.5">
      <c r="A816" s="28"/>
      <c r="B816" s="40" t="s">
        <v>956</v>
      </c>
      <c r="C816" s="30" t="s">
        <v>616</v>
      </c>
      <c r="D816" s="30" t="s">
        <v>525</v>
      </c>
      <c r="E816" s="30" t="s">
        <v>508</v>
      </c>
      <c r="F816" s="36" t="s">
        <v>541</v>
      </c>
      <c r="G816" s="30" t="s">
        <v>423</v>
      </c>
      <c r="H816" s="30" t="s">
        <v>507</v>
      </c>
      <c r="I816" s="30" t="s">
        <v>433</v>
      </c>
      <c r="J816" s="30" t="s">
        <v>162</v>
      </c>
      <c r="K816" s="115"/>
      <c r="L816" s="120">
        <f>Q816</f>
        <v>9010427.25</v>
      </c>
      <c r="M816" s="120"/>
      <c r="N816" s="120"/>
      <c r="O816" s="120"/>
      <c r="P816" s="200"/>
      <c r="Q816" s="200">
        <v>9010427.25</v>
      </c>
      <c r="R816" s="200"/>
      <c r="S816" s="126"/>
      <c r="T816" s="126"/>
      <c r="U816" s="201"/>
      <c r="V816" s="138"/>
      <c r="W816" s="126"/>
      <c r="X816" s="126"/>
      <c r="Y816" s="126"/>
      <c r="Z816" s="126"/>
      <c r="AA816" s="126"/>
      <c r="AB816" s="126"/>
      <c r="AC816" s="126"/>
      <c r="AD816" s="126"/>
      <c r="AE816" s="126"/>
      <c r="AF816" s="126"/>
    </row>
    <row r="817" spans="1:32" ht="78.75">
      <c r="A817" s="28"/>
      <c r="B817" s="40" t="s">
        <v>166</v>
      </c>
      <c r="C817" s="30" t="s">
        <v>616</v>
      </c>
      <c r="D817" s="30" t="s">
        <v>525</v>
      </c>
      <c r="E817" s="30" t="s">
        <v>508</v>
      </c>
      <c r="F817" s="36" t="s">
        <v>541</v>
      </c>
      <c r="G817" s="30" t="s">
        <v>423</v>
      </c>
      <c r="H817" s="30" t="s">
        <v>507</v>
      </c>
      <c r="I817" s="30" t="s">
        <v>433</v>
      </c>
      <c r="J817" s="30" t="s">
        <v>555</v>
      </c>
      <c r="K817" s="115"/>
      <c r="L817" s="120">
        <f>Q817</f>
        <v>412500</v>
      </c>
      <c r="M817" s="120"/>
      <c r="N817" s="120"/>
      <c r="O817" s="120"/>
      <c r="P817" s="200"/>
      <c r="Q817" s="200">
        <v>412500</v>
      </c>
      <c r="R817" s="200"/>
      <c r="S817" s="126"/>
      <c r="T817" s="126"/>
      <c r="U817" s="201"/>
      <c r="V817" s="138"/>
      <c r="W817" s="126"/>
      <c r="X817" s="126"/>
      <c r="Y817" s="126"/>
      <c r="Z817" s="126"/>
      <c r="AA817" s="126"/>
      <c r="AB817" s="126"/>
      <c r="AC817" s="126"/>
      <c r="AD817" s="126"/>
      <c r="AE817" s="126"/>
      <c r="AF817" s="126"/>
    </row>
    <row r="818" spans="1:32" ht="63">
      <c r="A818" s="28"/>
      <c r="B818" s="40" t="s">
        <v>167</v>
      </c>
      <c r="C818" s="30" t="s">
        <v>616</v>
      </c>
      <c r="D818" s="30" t="s">
        <v>525</v>
      </c>
      <c r="E818" s="30" t="s">
        <v>508</v>
      </c>
      <c r="F818" s="36" t="s">
        <v>541</v>
      </c>
      <c r="G818" s="30" t="s">
        <v>423</v>
      </c>
      <c r="H818" s="30" t="s">
        <v>507</v>
      </c>
      <c r="I818" s="30" t="s">
        <v>433</v>
      </c>
      <c r="J818" s="30" t="s">
        <v>448</v>
      </c>
      <c r="K818" s="115"/>
      <c r="L818" s="120">
        <f>P818</f>
        <v>868.5</v>
      </c>
      <c r="M818" s="120"/>
      <c r="N818" s="120"/>
      <c r="O818" s="120"/>
      <c r="P818" s="200">
        <v>868.5</v>
      </c>
      <c r="Q818" s="200"/>
      <c r="R818" s="200"/>
      <c r="S818" s="126"/>
      <c r="T818" s="126"/>
      <c r="U818" s="201"/>
      <c r="V818" s="138"/>
      <c r="W818" s="126"/>
      <c r="X818" s="126"/>
      <c r="Y818" s="126"/>
      <c r="Z818" s="126"/>
      <c r="AA818" s="126"/>
      <c r="AB818" s="126"/>
      <c r="AC818" s="126"/>
      <c r="AD818" s="126"/>
      <c r="AE818" s="126"/>
      <c r="AF818" s="126"/>
    </row>
    <row r="819" spans="1:32" ht="63">
      <c r="A819" s="218">
        <v>34</v>
      </c>
      <c r="B819" s="219" t="s">
        <v>76</v>
      </c>
      <c r="C819" s="221">
        <v>968</v>
      </c>
      <c r="D819" s="221"/>
      <c r="E819" s="221"/>
      <c r="F819" s="221"/>
      <c r="G819" s="221"/>
      <c r="H819" s="221"/>
      <c r="I819" s="221"/>
      <c r="J819" s="221"/>
      <c r="K819" s="222"/>
      <c r="L819" s="224">
        <f>L821</f>
        <v>4823605.12</v>
      </c>
      <c r="M819" s="120"/>
      <c r="N819" s="120"/>
      <c r="O819" s="120"/>
      <c r="P819" s="200"/>
      <c r="Q819" s="200"/>
      <c r="R819" s="200"/>
      <c r="S819" s="126"/>
      <c r="T819" s="126"/>
      <c r="U819" s="201"/>
      <c r="V819" s="138"/>
      <c r="W819" s="126"/>
      <c r="X819" s="126"/>
      <c r="Y819" s="126"/>
      <c r="Z819" s="126"/>
      <c r="AA819" s="126"/>
      <c r="AB819" s="126"/>
      <c r="AC819" s="126"/>
      <c r="AD819" s="126"/>
      <c r="AE819" s="126"/>
      <c r="AF819" s="126"/>
    </row>
    <row r="820" spans="1:32" ht="15.75">
      <c r="A820" s="28"/>
      <c r="B820" s="150" t="s">
        <v>472</v>
      </c>
      <c r="C820" s="30"/>
      <c r="D820" s="30"/>
      <c r="E820" s="30"/>
      <c r="F820" s="36"/>
      <c r="G820" s="30"/>
      <c r="H820" s="30"/>
      <c r="I820" s="30"/>
      <c r="J820" s="30"/>
      <c r="K820" s="115"/>
      <c r="L820" s="120"/>
      <c r="M820" s="120"/>
      <c r="N820" s="120"/>
      <c r="O820" s="120"/>
      <c r="P820" s="200"/>
      <c r="Q820" s="200"/>
      <c r="R820" s="200"/>
      <c r="S820" s="126"/>
      <c r="T820" s="126"/>
      <c r="U820" s="201"/>
      <c r="V820" s="138"/>
      <c r="W820" s="126"/>
      <c r="X820" s="126"/>
      <c r="Y820" s="126"/>
      <c r="Z820" s="126"/>
      <c r="AA820" s="126"/>
      <c r="AB820" s="126"/>
      <c r="AC820" s="126"/>
      <c r="AD820" s="126"/>
      <c r="AE820" s="126"/>
      <c r="AF820" s="126"/>
    </row>
    <row r="821" spans="1:32" ht="47.25">
      <c r="A821" s="28"/>
      <c r="B821" s="40" t="s">
        <v>443</v>
      </c>
      <c r="C821" s="30" t="s">
        <v>617</v>
      </c>
      <c r="D821" s="30" t="s">
        <v>525</v>
      </c>
      <c r="E821" s="30" t="s">
        <v>508</v>
      </c>
      <c r="F821" s="36" t="s">
        <v>541</v>
      </c>
      <c r="G821" s="30"/>
      <c r="H821" s="30"/>
      <c r="I821" s="30"/>
      <c r="J821" s="30"/>
      <c r="K821" s="115"/>
      <c r="L821" s="120">
        <f>L822</f>
        <v>4823605.12</v>
      </c>
      <c r="M821" s="120"/>
      <c r="N821" s="120"/>
      <c r="O821" s="120"/>
      <c r="P821" s="200"/>
      <c r="Q821" s="200"/>
      <c r="R821" s="200"/>
      <c r="S821" s="126"/>
      <c r="T821" s="126"/>
      <c r="U821" s="201"/>
      <c r="V821" s="138"/>
      <c r="W821" s="126"/>
      <c r="X821" s="126"/>
      <c r="Y821" s="126"/>
      <c r="Z821" s="126"/>
      <c r="AA821" s="126"/>
      <c r="AB821" s="126"/>
      <c r="AC821" s="126"/>
      <c r="AD821" s="126"/>
      <c r="AE821" s="126"/>
      <c r="AF821" s="126"/>
    </row>
    <row r="822" spans="1:32" ht="47.25">
      <c r="A822" s="28"/>
      <c r="B822" s="40" t="s">
        <v>471</v>
      </c>
      <c r="C822" s="30" t="s">
        <v>617</v>
      </c>
      <c r="D822" s="30" t="s">
        <v>525</v>
      </c>
      <c r="E822" s="30" t="s">
        <v>508</v>
      </c>
      <c r="F822" s="36" t="s">
        <v>541</v>
      </c>
      <c r="G822" s="30" t="s">
        <v>423</v>
      </c>
      <c r="H822" s="30"/>
      <c r="I822" s="30"/>
      <c r="J822" s="30"/>
      <c r="K822" s="115"/>
      <c r="L822" s="120">
        <f>L823</f>
        <v>4823605.12</v>
      </c>
      <c r="M822" s="120"/>
      <c r="N822" s="120"/>
      <c r="O822" s="120"/>
      <c r="P822" s="200"/>
      <c r="Q822" s="200"/>
      <c r="R822" s="200"/>
      <c r="S822" s="126"/>
      <c r="T822" s="126"/>
      <c r="U822" s="201"/>
      <c r="V822" s="138"/>
      <c r="W822" s="126"/>
      <c r="X822" s="126"/>
      <c r="Y822" s="126"/>
      <c r="Z822" s="126"/>
      <c r="AA822" s="126"/>
      <c r="AB822" s="126"/>
      <c r="AC822" s="126"/>
      <c r="AD822" s="126"/>
      <c r="AE822" s="126"/>
      <c r="AF822" s="126"/>
    </row>
    <row r="823" spans="1:32" ht="31.5">
      <c r="A823" s="28"/>
      <c r="B823" s="40" t="s">
        <v>470</v>
      </c>
      <c r="C823" s="30" t="s">
        <v>617</v>
      </c>
      <c r="D823" s="30" t="s">
        <v>525</v>
      </c>
      <c r="E823" s="30" t="s">
        <v>508</v>
      </c>
      <c r="F823" s="36" t="s">
        <v>541</v>
      </c>
      <c r="G823" s="30" t="s">
        <v>423</v>
      </c>
      <c r="H823" s="30" t="s">
        <v>507</v>
      </c>
      <c r="I823" s="30"/>
      <c r="J823" s="30"/>
      <c r="K823" s="115"/>
      <c r="L823" s="120">
        <f>L824+L825+L826</f>
        <v>4823605.12</v>
      </c>
      <c r="M823" s="120"/>
      <c r="N823" s="120"/>
      <c r="O823" s="120"/>
      <c r="P823" s="200"/>
      <c r="Q823" s="200"/>
      <c r="R823" s="200"/>
      <c r="S823" s="126"/>
      <c r="T823" s="126"/>
      <c r="U823" s="201"/>
      <c r="V823" s="138"/>
      <c r="W823" s="126"/>
      <c r="X823" s="126"/>
      <c r="Y823" s="126"/>
      <c r="Z823" s="126"/>
      <c r="AA823" s="126"/>
      <c r="AB823" s="126"/>
      <c r="AC823" s="126"/>
      <c r="AD823" s="126"/>
      <c r="AE823" s="126"/>
      <c r="AF823" s="126"/>
    </row>
    <row r="824" spans="1:32" ht="94.5">
      <c r="A824" s="28"/>
      <c r="B824" s="40" t="s">
        <v>956</v>
      </c>
      <c r="C824" s="30" t="s">
        <v>617</v>
      </c>
      <c r="D824" s="30" t="s">
        <v>525</v>
      </c>
      <c r="E824" s="30" t="s">
        <v>508</v>
      </c>
      <c r="F824" s="36" t="s">
        <v>541</v>
      </c>
      <c r="G824" s="30" t="s">
        <v>423</v>
      </c>
      <c r="H824" s="30" t="s">
        <v>507</v>
      </c>
      <c r="I824" s="30" t="s">
        <v>460</v>
      </c>
      <c r="J824" s="30" t="s">
        <v>162</v>
      </c>
      <c r="K824" s="115"/>
      <c r="L824" s="120">
        <f>Q824</f>
        <v>4413461.42</v>
      </c>
      <c r="M824" s="120"/>
      <c r="N824" s="120"/>
      <c r="O824" s="120"/>
      <c r="P824" s="200"/>
      <c r="Q824" s="200">
        <v>4413461.42</v>
      </c>
      <c r="R824" s="200"/>
      <c r="S824" s="126"/>
      <c r="T824" s="126"/>
      <c r="U824" s="201"/>
      <c r="V824" s="138"/>
      <c r="W824" s="126"/>
      <c r="X824" s="126"/>
      <c r="Y824" s="126"/>
      <c r="Z824" s="126"/>
      <c r="AA824" s="126"/>
      <c r="AB824" s="126"/>
      <c r="AC824" s="126"/>
      <c r="AD824" s="126"/>
      <c r="AE824" s="126"/>
      <c r="AF824" s="126"/>
    </row>
    <row r="825" spans="1:32" ht="78.75">
      <c r="A825" s="28"/>
      <c r="B825" s="40" t="s">
        <v>166</v>
      </c>
      <c r="C825" s="30" t="s">
        <v>617</v>
      </c>
      <c r="D825" s="30" t="s">
        <v>525</v>
      </c>
      <c r="E825" s="30" t="s">
        <v>508</v>
      </c>
      <c r="F825" s="36" t="s">
        <v>541</v>
      </c>
      <c r="G825" s="30" t="s">
        <v>423</v>
      </c>
      <c r="H825" s="30" t="s">
        <v>507</v>
      </c>
      <c r="I825" s="30" t="s">
        <v>460</v>
      </c>
      <c r="J825" s="30" t="s">
        <v>555</v>
      </c>
      <c r="K825" s="115"/>
      <c r="L825" s="120">
        <f>Q825</f>
        <v>312500</v>
      </c>
      <c r="M825" s="120"/>
      <c r="N825" s="120"/>
      <c r="O825" s="120"/>
      <c r="P825" s="200"/>
      <c r="Q825" s="200">
        <v>312500</v>
      </c>
      <c r="R825" s="200"/>
      <c r="S825" s="126"/>
      <c r="T825" s="126"/>
      <c r="U825" s="201"/>
      <c r="V825" s="138"/>
      <c r="W825" s="126"/>
      <c r="X825" s="126"/>
      <c r="Y825" s="126"/>
      <c r="Z825" s="126"/>
      <c r="AA825" s="126"/>
      <c r="AB825" s="126"/>
      <c r="AC825" s="126"/>
      <c r="AD825" s="126"/>
      <c r="AE825" s="126"/>
      <c r="AF825" s="126"/>
    </row>
    <row r="826" spans="1:32" ht="63">
      <c r="A826" s="28"/>
      <c r="B826" s="40" t="s">
        <v>167</v>
      </c>
      <c r="C826" s="30" t="s">
        <v>617</v>
      </c>
      <c r="D826" s="30" t="s">
        <v>525</v>
      </c>
      <c r="E826" s="30" t="s">
        <v>508</v>
      </c>
      <c r="F826" s="36" t="s">
        <v>541</v>
      </c>
      <c r="G826" s="30" t="s">
        <v>423</v>
      </c>
      <c r="H826" s="30" t="s">
        <v>507</v>
      </c>
      <c r="I826" s="30" t="s">
        <v>460</v>
      </c>
      <c r="J826" s="30" t="s">
        <v>448</v>
      </c>
      <c r="K826" s="115"/>
      <c r="L826" s="120">
        <f>P826</f>
        <v>97643.7</v>
      </c>
      <c r="M826" s="120"/>
      <c r="N826" s="120"/>
      <c r="O826" s="120"/>
      <c r="P826" s="200">
        <v>97643.7</v>
      </c>
      <c r="Q826" s="200"/>
      <c r="R826" s="200"/>
      <c r="S826" s="126"/>
      <c r="T826" s="126"/>
      <c r="U826" s="201"/>
      <c r="V826" s="138"/>
      <c r="W826" s="126"/>
      <c r="X826" s="126"/>
      <c r="Y826" s="126"/>
      <c r="Z826" s="126"/>
      <c r="AA826" s="126"/>
      <c r="AB826" s="126"/>
      <c r="AC826" s="126"/>
      <c r="AD826" s="126"/>
      <c r="AE826" s="126"/>
      <c r="AF826" s="126"/>
    </row>
    <row r="827" spans="1:32" ht="47.25">
      <c r="A827" s="202">
        <v>35</v>
      </c>
      <c r="B827" s="226" t="s">
        <v>77</v>
      </c>
      <c r="C827" s="210" t="s">
        <v>78</v>
      </c>
      <c r="D827" s="210"/>
      <c r="E827" s="210"/>
      <c r="F827" s="210"/>
      <c r="G827" s="210"/>
      <c r="H827" s="210"/>
      <c r="I827" s="210"/>
      <c r="J827" s="210"/>
      <c r="K827" s="204"/>
      <c r="L827" s="205">
        <f>L828+L844</f>
        <v>17566239.300000001</v>
      </c>
      <c r="M827" s="120"/>
      <c r="N827" s="120"/>
      <c r="O827" s="120"/>
      <c r="P827" s="200"/>
      <c r="Q827" s="200"/>
      <c r="R827" s="200"/>
      <c r="S827" s="126"/>
      <c r="T827" s="126"/>
      <c r="U827" s="201"/>
      <c r="V827" s="138"/>
      <c r="W827" s="126"/>
      <c r="X827" s="126"/>
      <c r="Y827" s="126"/>
      <c r="Z827" s="126"/>
      <c r="AA827" s="126"/>
      <c r="AB827" s="126"/>
      <c r="AC827" s="126"/>
      <c r="AD827" s="126"/>
      <c r="AE827" s="126"/>
      <c r="AF827" s="126"/>
    </row>
    <row r="828" spans="1:32" ht="15.75">
      <c r="A828" s="42"/>
      <c r="B828" s="85" t="s">
        <v>270</v>
      </c>
      <c r="C828" s="87" t="s">
        <v>78</v>
      </c>
      <c r="D828" s="87" t="s">
        <v>529</v>
      </c>
      <c r="E828" s="87" t="s">
        <v>507</v>
      </c>
      <c r="F828" s="87"/>
      <c r="G828" s="87"/>
      <c r="H828" s="87"/>
      <c r="I828" s="87"/>
      <c r="J828" s="87" t="s">
        <v>510</v>
      </c>
      <c r="K828" s="114"/>
      <c r="L828" s="120">
        <f>L829+L839+L835</f>
        <v>16630037.300000001</v>
      </c>
      <c r="M828" s="120"/>
      <c r="N828" s="120"/>
      <c r="O828" s="120"/>
      <c r="P828" s="200"/>
      <c r="Q828" s="200"/>
      <c r="R828" s="200"/>
      <c r="S828" s="126"/>
      <c r="T828" s="126"/>
      <c r="U828" s="201"/>
      <c r="V828" s="138"/>
      <c r="W828" s="126"/>
      <c r="X828" s="126"/>
      <c r="Y828" s="126"/>
      <c r="Z828" s="126"/>
      <c r="AA828" s="126"/>
      <c r="AB828" s="126"/>
      <c r="AC828" s="126"/>
      <c r="AD828" s="126"/>
      <c r="AE828" s="126"/>
      <c r="AF828" s="126"/>
    </row>
    <row r="829" spans="1:32" ht="47.25">
      <c r="A829" s="28"/>
      <c r="B829" s="66" t="s">
        <v>168</v>
      </c>
      <c r="C829" s="30" t="s">
        <v>78</v>
      </c>
      <c r="D829" s="30" t="s">
        <v>529</v>
      </c>
      <c r="E829" s="30" t="s">
        <v>507</v>
      </c>
      <c r="F829" s="36" t="s">
        <v>423</v>
      </c>
      <c r="G829" s="30"/>
      <c r="H829" s="30"/>
      <c r="I829" s="30"/>
      <c r="J829" s="30"/>
      <c r="K829" s="112"/>
      <c r="L829" s="120">
        <f>L830</f>
        <v>12854885.1</v>
      </c>
      <c r="M829" s="120"/>
      <c r="N829" s="120"/>
      <c r="O829" s="120"/>
      <c r="P829" s="200"/>
      <c r="Q829" s="200"/>
      <c r="R829" s="200"/>
      <c r="S829" s="126"/>
      <c r="T829" s="126"/>
      <c r="U829" s="201"/>
      <c r="V829" s="138"/>
      <c r="W829" s="126"/>
      <c r="X829" s="126"/>
      <c r="Y829" s="126"/>
      <c r="Z829" s="126"/>
      <c r="AA829" s="126"/>
      <c r="AB829" s="126"/>
      <c r="AC829" s="126"/>
      <c r="AD829" s="126"/>
      <c r="AE829" s="126"/>
      <c r="AF829" s="128"/>
    </row>
    <row r="830" spans="1:32" ht="63">
      <c r="A830" s="28"/>
      <c r="B830" s="66" t="s">
        <v>179</v>
      </c>
      <c r="C830" s="30" t="s">
        <v>78</v>
      </c>
      <c r="D830" s="30" t="s">
        <v>529</v>
      </c>
      <c r="E830" s="30" t="s">
        <v>507</v>
      </c>
      <c r="F830" s="36" t="s">
        <v>423</v>
      </c>
      <c r="G830" s="30" t="s">
        <v>412</v>
      </c>
      <c r="H830" s="30"/>
      <c r="I830" s="30"/>
      <c r="J830" s="30"/>
      <c r="K830" s="112"/>
      <c r="L830" s="120">
        <f>L831</f>
        <v>12854885.1</v>
      </c>
      <c r="M830" s="120"/>
      <c r="N830" s="120"/>
      <c r="O830" s="120"/>
      <c r="P830" s="200"/>
      <c r="Q830" s="200"/>
      <c r="R830" s="200"/>
      <c r="S830" s="126"/>
      <c r="T830" s="126"/>
      <c r="U830" s="201"/>
      <c r="V830" s="138"/>
      <c r="W830" s="126"/>
      <c r="X830" s="126"/>
      <c r="Y830" s="126"/>
      <c r="Z830" s="126"/>
      <c r="AA830" s="126"/>
      <c r="AB830" s="126"/>
      <c r="AC830" s="126"/>
      <c r="AD830" s="126"/>
      <c r="AE830" s="126"/>
      <c r="AF830" s="128"/>
    </row>
    <row r="831" spans="1:32" ht="31.5">
      <c r="A831" s="28"/>
      <c r="B831" s="66" t="s">
        <v>175</v>
      </c>
      <c r="C831" s="30" t="s">
        <v>78</v>
      </c>
      <c r="D831" s="30" t="s">
        <v>529</v>
      </c>
      <c r="E831" s="30" t="s">
        <v>507</v>
      </c>
      <c r="F831" s="36" t="s">
        <v>423</v>
      </c>
      <c r="G831" s="30" t="s">
        <v>412</v>
      </c>
      <c r="H831" s="30" t="s">
        <v>507</v>
      </c>
      <c r="I831" s="30"/>
      <c r="J831" s="30"/>
      <c r="K831" s="112"/>
      <c r="L831" s="120">
        <f>L832+L833+L834</f>
        <v>12854885.1</v>
      </c>
      <c r="M831" s="120"/>
      <c r="N831" s="120"/>
      <c r="O831" s="120"/>
      <c r="P831" s="200"/>
      <c r="Q831" s="200"/>
      <c r="R831" s="200"/>
      <c r="S831" s="126"/>
      <c r="T831" s="126"/>
      <c r="U831" s="201"/>
      <c r="V831" s="138"/>
      <c r="W831" s="126"/>
      <c r="X831" s="126"/>
      <c r="Y831" s="126"/>
      <c r="Z831" s="126"/>
      <c r="AA831" s="126"/>
      <c r="AB831" s="126"/>
      <c r="AC831" s="126"/>
      <c r="AD831" s="126"/>
      <c r="AE831" s="126"/>
      <c r="AF831" s="128"/>
    </row>
    <row r="832" spans="1:32" ht="101.25" customHeight="1">
      <c r="A832" s="28"/>
      <c r="B832" s="103" t="s">
        <v>957</v>
      </c>
      <c r="C832" s="30" t="s">
        <v>78</v>
      </c>
      <c r="D832" s="30" t="s">
        <v>529</v>
      </c>
      <c r="E832" s="30" t="s">
        <v>507</v>
      </c>
      <c r="F832" s="36" t="s">
        <v>423</v>
      </c>
      <c r="G832" s="30" t="s">
        <v>412</v>
      </c>
      <c r="H832" s="30" t="s">
        <v>507</v>
      </c>
      <c r="I832" s="30" t="s">
        <v>178</v>
      </c>
      <c r="J832" s="30" t="s">
        <v>162</v>
      </c>
      <c r="K832" s="112"/>
      <c r="L832" s="120">
        <f>Q832</f>
        <v>10630178.4</v>
      </c>
      <c r="M832" s="120"/>
      <c r="N832" s="120"/>
      <c r="O832" s="120"/>
      <c r="P832" s="200"/>
      <c r="Q832" s="200">
        <v>10630178.4</v>
      </c>
      <c r="R832" s="200"/>
      <c r="S832" s="126"/>
      <c r="T832" s="126"/>
      <c r="U832" s="201"/>
      <c r="V832" s="138"/>
      <c r="W832" s="126"/>
      <c r="X832" s="126"/>
      <c r="Y832" s="126"/>
      <c r="Z832" s="126"/>
      <c r="AA832" s="126"/>
      <c r="AB832" s="126"/>
      <c r="AC832" s="126"/>
      <c r="AD832" s="126"/>
      <c r="AE832" s="126"/>
      <c r="AF832" s="128"/>
    </row>
    <row r="833" spans="1:32" ht="63">
      <c r="A833" s="28"/>
      <c r="B833" s="103" t="s">
        <v>176</v>
      </c>
      <c r="C833" s="30" t="s">
        <v>78</v>
      </c>
      <c r="D833" s="30" t="s">
        <v>529</v>
      </c>
      <c r="E833" s="30" t="s">
        <v>507</v>
      </c>
      <c r="F833" s="36" t="s">
        <v>423</v>
      </c>
      <c r="G833" s="30" t="s">
        <v>412</v>
      </c>
      <c r="H833" s="30" t="s">
        <v>507</v>
      </c>
      <c r="I833" s="30" t="s">
        <v>178</v>
      </c>
      <c r="J833" s="30" t="s">
        <v>555</v>
      </c>
      <c r="K833" s="112"/>
      <c r="L833" s="120">
        <f>Q833</f>
        <v>2063000</v>
      </c>
      <c r="M833" s="120"/>
      <c r="N833" s="120"/>
      <c r="O833" s="120"/>
      <c r="P833" s="200"/>
      <c r="Q833" s="200">
        <v>2063000</v>
      </c>
      <c r="R833" s="200"/>
      <c r="S833" s="126"/>
      <c r="T833" s="126"/>
      <c r="U833" s="201"/>
      <c r="V833" s="138"/>
      <c r="W833" s="126"/>
      <c r="X833" s="126"/>
      <c r="Y833" s="126"/>
      <c r="Z833" s="126"/>
      <c r="AA833" s="126"/>
      <c r="AB833" s="126"/>
      <c r="AC833" s="126"/>
      <c r="AD833" s="126"/>
      <c r="AE833" s="126"/>
      <c r="AF833" s="128"/>
    </row>
    <row r="834" spans="1:32" ht="47.25">
      <c r="A834" s="28"/>
      <c r="B834" s="103" t="s">
        <v>177</v>
      </c>
      <c r="C834" s="30" t="s">
        <v>78</v>
      </c>
      <c r="D834" s="30" t="s">
        <v>529</v>
      </c>
      <c r="E834" s="30" t="s">
        <v>507</v>
      </c>
      <c r="F834" s="36" t="s">
        <v>423</v>
      </c>
      <c r="G834" s="30" t="s">
        <v>412</v>
      </c>
      <c r="H834" s="30" t="s">
        <v>507</v>
      </c>
      <c r="I834" s="30" t="s">
        <v>178</v>
      </c>
      <c r="J834" s="30" t="s">
        <v>448</v>
      </c>
      <c r="K834" s="112"/>
      <c r="L834" s="120">
        <f>P834</f>
        <v>161706.70000000001</v>
      </c>
      <c r="M834" s="120"/>
      <c r="N834" s="120"/>
      <c r="O834" s="120"/>
      <c r="P834" s="200">
        <v>161706.70000000001</v>
      </c>
      <c r="Q834" s="200"/>
      <c r="R834" s="200"/>
      <c r="S834" s="126"/>
      <c r="T834" s="126"/>
      <c r="U834" s="201"/>
      <c r="V834" s="138"/>
      <c r="W834" s="126"/>
      <c r="X834" s="126"/>
      <c r="Y834" s="126"/>
      <c r="Z834" s="126"/>
      <c r="AA834" s="126"/>
      <c r="AB834" s="126"/>
      <c r="AC834" s="126"/>
      <c r="AD834" s="126"/>
      <c r="AE834" s="126"/>
      <c r="AF834" s="128"/>
    </row>
    <row r="835" spans="1:32" ht="15.75">
      <c r="A835" s="28"/>
      <c r="B835" s="28" t="s">
        <v>180</v>
      </c>
      <c r="C835" s="30">
        <v>970</v>
      </c>
      <c r="D835" s="30" t="s">
        <v>529</v>
      </c>
      <c r="E835" s="30" t="s">
        <v>507</v>
      </c>
      <c r="F835" s="36"/>
      <c r="G835" s="30"/>
      <c r="H835" s="30"/>
      <c r="I835" s="30" t="s">
        <v>181</v>
      </c>
      <c r="J835" s="30" t="s">
        <v>510</v>
      </c>
      <c r="K835" s="112"/>
      <c r="L835" s="120">
        <f>L836+L837+L838</f>
        <v>3775152.2</v>
      </c>
      <c r="M835" s="120"/>
      <c r="N835" s="120"/>
      <c r="O835" s="120"/>
      <c r="P835" s="200"/>
      <c r="Q835" s="200"/>
      <c r="R835" s="200"/>
      <c r="S835" s="126"/>
      <c r="T835" s="126"/>
      <c r="U835" s="201"/>
      <c r="V835" s="138"/>
      <c r="W835" s="126"/>
      <c r="X835" s="126"/>
      <c r="Y835" s="126"/>
      <c r="Z835" s="126"/>
      <c r="AA835" s="126"/>
      <c r="AB835" s="126"/>
      <c r="AC835" s="126"/>
      <c r="AD835" s="126"/>
      <c r="AE835" s="126"/>
      <c r="AF835" s="128"/>
    </row>
    <row r="836" spans="1:32" ht="94.5">
      <c r="A836" s="28"/>
      <c r="B836" s="103" t="s">
        <v>957</v>
      </c>
      <c r="C836" s="30" t="s">
        <v>78</v>
      </c>
      <c r="D836" s="30" t="s">
        <v>529</v>
      </c>
      <c r="E836" s="30" t="s">
        <v>507</v>
      </c>
      <c r="F836" s="36" t="s">
        <v>423</v>
      </c>
      <c r="G836" s="30" t="s">
        <v>410</v>
      </c>
      <c r="H836" s="30" t="s">
        <v>507</v>
      </c>
      <c r="I836" s="30" t="s">
        <v>181</v>
      </c>
      <c r="J836" s="30" t="s">
        <v>162</v>
      </c>
      <c r="K836" s="112"/>
      <c r="L836" s="120">
        <f>Q836</f>
        <v>3725152.2</v>
      </c>
      <c r="M836" s="120"/>
      <c r="N836" s="120"/>
      <c r="O836" s="120"/>
      <c r="P836" s="200"/>
      <c r="Q836" s="200">
        <v>3725152.2</v>
      </c>
      <c r="R836" s="200"/>
      <c r="S836" s="126"/>
      <c r="T836" s="126"/>
      <c r="U836" s="201"/>
      <c r="V836" s="138"/>
      <c r="W836" s="126"/>
      <c r="X836" s="126"/>
      <c r="Y836" s="126"/>
      <c r="Z836" s="126"/>
      <c r="AA836" s="126"/>
      <c r="AB836" s="126"/>
      <c r="AC836" s="126"/>
      <c r="AD836" s="126"/>
      <c r="AE836" s="126"/>
      <c r="AF836" s="128"/>
    </row>
    <row r="837" spans="1:32" ht="63">
      <c r="A837" s="28"/>
      <c r="B837" s="66" t="s">
        <v>176</v>
      </c>
      <c r="C837" s="30" t="s">
        <v>78</v>
      </c>
      <c r="D837" s="30" t="s">
        <v>529</v>
      </c>
      <c r="E837" s="30" t="s">
        <v>507</v>
      </c>
      <c r="F837" s="36" t="s">
        <v>423</v>
      </c>
      <c r="G837" s="30" t="s">
        <v>410</v>
      </c>
      <c r="H837" s="30" t="s">
        <v>507</v>
      </c>
      <c r="I837" s="30" t="s">
        <v>181</v>
      </c>
      <c r="J837" s="30" t="s">
        <v>555</v>
      </c>
      <c r="K837" s="112"/>
      <c r="L837" s="120">
        <f>Q837</f>
        <v>50000</v>
      </c>
      <c r="M837" s="120"/>
      <c r="N837" s="120"/>
      <c r="O837" s="120"/>
      <c r="P837" s="200"/>
      <c r="Q837" s="200">
        <v>50000</v>
      </c>
      <c r="R837" s="200"/>
      <c r="S837" s="126"/>
      <c r="T837" s="126"/>
      <c r="U837" s="201"/>
      <c r="V837" s="138"/>
      <c r="W837" s="126"/>
      <c r="X837" s="126"/>
      <c r="Y837" s="126"/>
      <c r="Z837" s="126"/>
      <c r="AA837" s="126"/>
      <c r="AB837" s="126"/>
      <c r="AC837" s="126"/>
      <c r="AD837" s="126"/>
      <c r="AE837" s="126"/>
      <c r="AF837" s="128"/>
    </row>
    <row r="838" spans="1:32" ht="47.25">
      <c r="A838" s="28"/>
      <c r="B838" s="44" t="s">
        <v>177</v>
      </c>
      <c r="C838" s="30" t="s">
        <v>78</v>
      </c>
      <c r="D838" s="30" t="s">
        <v>529</v>
      </c>
      <c r="E838" s="30" t="s">
        <v>507</v>
      </c>
      <c r="F838" s="36" t="s">
        <v>423</v>
      </c>
      <c r="G838" s="30" t="s">
        <v>410</v>
      </c>
      <c r="H838" s="30" t="s">
        <v>507</v>
      </c>
      <c r="I838" s="30" t="s">
        <v>181</v>
      </c>
      <c r="J838" s="30" t="s">
        <v>448</v>
      </c>
      <c r="K838" s="112"/>
      <c r="L838" s="120">
        <f>P838</f>
        <v>0</v>
      </c>
      <c r="M838" s="120"/>
      <c r="N838" s="120"/>
      <c r="O838" s="120"/>
      <c r="P838" s="200"/>
      <c r="Q838" s="200"/>
      <c r="R838" s="200"/>
      <c r="S838" s="126"/>
      <c r="T838" s="126"/>
      <c r="U838" s="201"/>
      <c r="V838" s="138"/>
      <c r="W838" s="126"/>
      <c r="X838" s="126"/>
      <c r="Y838" s="126"/>
      <c r="Z838" s="126"/>
      <c r="AA838" s="126"/>
      <c r="AB838" s="126"/>
      <c r="AC838" s="126"/>
      <c r="AD838" s="126"/>
      <c r="AE838" s="126"/>
      <c r="AF838" s="128"/>
    </row>
    <row r="839" spans="1:32" ht="47.25">
      <c r="A839" s="28"/>
      <c r="B839" s="85" t="s">
        <v>168</v>
      </c>
      <c r="C839" s="87" t="s">
        <v>78</v>
      </c>
      <c r="D839" s="87" t="s">
        <v>529</v>
      </c>
      <c r="E839" s="87" t="s">
        <v>507</v>
      </c>
      <c r="F839" s="87" t="s">
        <v>508</v>
      </c>
      <c r="G839" s="87"/>
      <c r="H839" s="87"/>
      <c r="I839" s="87"/>
      <c r="J839" s="87"/>
      <c r="K839" s="112"/>
      <c r="L839" s="120">
        <f>L840</f>
        <v>0</v>
      </c>
      <c r="M839" s="120"/>
      <c r="N839" s="120"/>
      <c r="O839" s="120"/>
      <c r="P839" s="200"/>
      <c r="Q839" s="200"/>
      <c r="R839" s="200"/>
      <c r="S839" s="126"/>
      <c r="T839" s="126"/>
      <c r="U839" s="201"/>
      <c r="V839" s="138"/>
      <c r="W839" s="126"/>
      <c r="X839" s="126"/>
      <c r="Y839" s="126"/>
      <c r="Z839" s="126"/>
      <c r="AA839" s="126"/>
      <c r="AB839" s="126"/>
      <c r="AC839" s="126"/>
      <c r="AD839" s="126"/>
      <c r="AE839" s="126"/>
      <c r="AF839" s="128"/>
    </row>
    <row r="840" spans="1:32" ht="47.25">
      <c r="A840" s="28"/>
      <c r="B840" s="85" t="s">
        <v>170</v>
      </c>
      <c r="C840" s="87" t="s">
        <v>78</v>
      </c>
      <c r="D840" s="87" t="s">
        <v>529</v>
      </c>
      <c r="E840" s="87" t="s">
        <v>507</v>
      </c>
      <c r="F840" s="87" t="s">
        <v>508</v>
      </c>
      <c r="G840" s="87" t="s">
        <v>410</v>
      </c>
      <c r="H840" s="87"/>
      <c r="I840" s="87"/>
      <c r="J840" s="87"/>
      <c r="K840" s="112"/>
      <c r="L840" s="120">
        <f>L841</f>
        <v>0</v>
      </c>
      <c r="M840" s="120"/>
      <c r="N840" s="120"/>
      <c r="O840" s="120"/>
      <c r="P840" s="200"/>
      <c r="Q840" s="200"/>
      <c r="R840" s="200"/>
      <c r="S840" s="126"/>
      <c r="T840" s="126"/>
      <c r="U840" s="201"/>
      <c r="V840" s="138"/>
      <c r="W840" s="126"/>
      <c r="X840" s="126"/>
      <c r="Y840" s="126"/>
      <c r="Z840" s="126"/>
      <c r="AA840" s="126"/>
      <c r="AB840" s="126"/>
      <c r="AC840" s="126"/>
      <c r="AD840" s="126"/>
      <c r="AE840" s="126"/>
      <c r="AF840" s="128"/>
    </row>
    <row r="841" spans="1:32" ht="31.5">
      <c r="A841" s="28"/>
      <c r="B841" s="85" t="s">
        <v>171</v>
      </c>
      <c r="C841" s="87" t="s">
        <v>78</v>
      </c>
      <c r="D841" s="87" t="s">
        <v>529</v>
      </c>
      <c r="E841" s="87" t="s">
        <v>507</v>
      </c>
      <c r="F841" s="87" t="s">
        <v>508</v>
      </c>
      <c r="G841" s="87" t="s">
        <v>410</v>
      </c>
      <c r="H841" s="87" t="s">
        <v>507</v>
      </c>
      <c r="I841" s="87"/>
      <c r="J841" s="87"/>
      <c r="K841" s="112"/>
      <c r="L841" s="120">
        <f>L842+L843</f>
        <v>0</v>
      </c>
      <c r="M841" s="120"/>
      <c r="N841" s="120"/>
      <c r="O841" s="120"/>
      <c r="P841" s="200"/>
      <c r="Q841" s="200"/>
      <c r="R841" s="200"/>
      <c r="S841" s="126"/>
      <c r="T841" s="126"/>
      <c r="U841" s="201"/>
      <c r="V841" s="138"/>
      <c r="W841" s="126"/>
      <c r="X841" s="126"/>
      <c r="Y841" s="126"/>
      <c r="Z841" s="126"/>
      <c r="AA841" s="126"/>
      <c r="AB841" s="126"/>
      <c r="AC841" s="126"/>
      <c r="AD841" s="126"/>
      <c r="AE841" s="126"/>
      <c r="AF841" s="128"/>
    </row>
    <row r="842" spans="1:32" ht="63">
      <c r="A842" s="28"/>
      <c r="B842" s="92" t="s">
        <v>172</v>
      </c>
      <c r="C842" s="30">
        <v>970</v>
      </c>
      <c r="D842" s="30" t="s">
        <v>529</v>
      </c>
      <c r="E842" s="30" t="s">
        <v>507</v>
      </c>
      <c r="F842" s="36" t="s">
        <v>508</v>
      </c>
      <c r="G842" s="30" t="s">
        <v>410</v>
      </c>
      <c r="H842" s="30" t="s">
        <v>507</v>
      </c>
      <c r="I842" s="30" t="s">
        <v>169</v>
      </c>
      <c r="J842" s="30" t="s">
        <v>555</v>
      </c>
      <c r="K842" s="112"/>
      <c r="L842" s="120"/>
      <c r="M842" s="120"/>
      <c r="N842" s="120"/>
      <c r="O842" s="120"/>
      <c r="P842" s="200"/>
      <c r="Q842" s="200"/>
      <c r="R842" s="200"/>
      <c r="S842" s="126"/>
      <c r="T842" s="126"/>
      <c r="U842" s="201"/>
      <c r="V842" s="138"/>
      <c r="W842" s="126"/>
      <c r="X842" s="126"/>
      <c r="Y842" s="126"/>
      <c r="Z842" s="126"/>
      <c r="AA842" s="126"/>
      <c r="AB842" s="126"/>
      <c r="AC842" s="126"/>
      <c r="AD842" s="126"/>
      <c r="AE842" s="126"/>
      <c r="AF842" s="128"/>
    </row>
    <row r="843" spans="1:32" ht="63">
      <c r="A843" s="28"/>
      <c r="B843" s="45" t="s">
        <v>173</v>
      </c>
      <c r="C843" s="30">
        <v>970</v>
      </c>
      <c r="D843" s="30" t="s">
        <v>529</v>
      </c>
      <c r="E843" s="30" t="s">
        <v>507</v>
      </c>
      <c r="F843" s="36" t="s">
        <v>508</v>
      </c>
      <c r="G843" s="30" t="s">
        <v>410</v>
      </c>
      <c r="H843" s="30" t="s">
        <v>507</v>
      </c>
      <c r="I843" s="30" t="s">
        <v>174</v>
      </c>
      <c r="J843" s="30" t="s">
        <v>555</v>
      </c>
      <c r="K843" s="112"/>
      <c r="L843" s="120"/>
      <c r="M843" s="120"/>
      <c r="N843" s="120"/>
      <c r="O843" s="120"/>
      <c r="P843" s="200"/>
      <c r="Q843" s="200"/>
      <c r="R843" s="200"/>
      <c r="S843" s="126"/>
      <c r="T843" s="126"/>
      <c r="U843" s="201"/>
      <c r="V843" s="138"/>
      <c r="W843" s="126"/>
      <c r="X843" s="126"/>
      <c r="Y843" s="126"/>
      <c r="Z843" s="126"/>
      <c r="AA843" s="126"/>
      <c r="AB843" s="126"/>
      <c r="AC843" s="126"/>
      <c r="AD843" s="126"/>
      <c r="AE843" s="126"/>
      <c r="AF843" s="128"/>
    </row>
    <row r="844" spans="1:32" ht="33.6" customHeight="1">
      <c r="A844" s="28"/>
      <c r="B844" s="28" t="s">
        <v>528</v>
      </c>
      <c r="C844" s="30"/>
      <c r="D844" s="30"/>
      <c r="E844" s="30"/>
      <c r="F844" s="36"/>
      <c r="G844" s="30"/>
      <c r="H844" s="30"/>
      <c r="I844" s="30"/>
      <c r="J844" s="30"/>
      <c r="K844" s="112"/>
      <c r="L844" s="120">
        <f>L845</f>
        <v>936202</v>
      </c>
      <c r="M844" s="120"/>
      <c r="N844" s="120"/>
      <c r="O844" s="120"/>
      <c r="P844" s="200"/>
      <c r="Q844" s="200"/>
      <c r="R844" s="200"/>
      <c r="S844" s="126"/>
      <c r="T844" s="126"/>
      <c r="U844" s="201"/>
      <c r="V844" s="138"/>
      <c r="W844" s="126"/>
      <c r="X844" s="126"/>
      <c r="Y844" s="126"/>
      <c r="Z844" s="126"/>
      <c r="AA844" s="126"/>
      <c r="AB844" s="126"/>
      <c r="AC844" s="126"/>
      <c r="AD844" s="126"/>
      <c r="AE844" s="126"/>
      <c r="AF844" s="128"/>
    </row>
    <row r="845" spans="1:32" ht="47.25">
      <c r="A845" s="28"/>
      <c r="B845" s="150" t="s">
        <v>168</v>
      </c>
      <c r="C845" s="30" t="s">
        <v>78</v>
      </c>
      <c r="D845" s="30" t="s">
        <v>529</v>
      </c>
      <c r="E845" s="30" t="s">
        <v>514</v>
      </c>
      <c r="F845" s="36" t="s">
        <v>508</v>
      </c>
      <c r="G845" s="30"/>
      <c r="H845" s="30"/>
      <c r="I845" s="30"/>
      <c r="J845" s="30"/>
      <c r="K845" s="112"/>
      <c r="L845" s="120">
        <f>L846</f>
        <v>936202</v>
      </c>
      <c r="M845" s="120"/>
      <c r="N845" s="120"/>
      <c r="O845" s="120"/>
      <c r="P845" s="200"/>
      <c r="Q845" s="200"/>
      <c r="R845" s="200"/>
      <c r="S845" s="126"/>
      <c r="T845" s="126"/>
      <c r="U845" s="201"/>
      <c r="V845" s="138"/>
      <c r="W845" s="126"/>
      <c r="X845" s="126"/>
      <c r="Y845" s="126"/>
      <c r="Z845" s="126"/>
      <c r="AA845" s="126"/>
      <c r="AB845" s="126"/>
      <c r="AC845" s="126"/>
      <c r="AD845" s="126"/>
      <c r="AE845" s="126"/>
      <c r="AF845" s="128"/>
    </row>
    <row r="846" spans="1:32" ht="63">
      <c r="A846" s="28"/>
      <c r="B846" s="150" t="s">
        <v>179</v>
      </c>
      <c r="C846" s="30" t="s">
        <v>78</v>
      </c>
      <c r="D846" s="30" t="s">
        <v>529</v>
      </c>
      <c r="E846" s="30" t="s">
        <v>514</v>
      </c>
      <c r="F846" s="36" t="s">
        <v>508</v>
      </c>
      <c r="G846" s="30" t="s">
        <v>412</v>
      </c>
      <c r="H846" s="30"/>
      <c r="I846" s="30"/>
      <c r="J846" s="30"/>
      <c r="K846" s="112"/>
      <c r="L846" s="120">
        <f>L847</f>
        <v>936202</v>
      </c>
      <c r="M846" s="120"/>
      <c r="N846" s="120"/>
      <c r="O846" s="120"/>
      <c r="P846" s="200"/>
      <c r="Q846" s="200"/>
      <c r="R846" s="200"/>
      <c r="S846" s="126"/>
      <c r="T846" s="126"/>
      <c r="U846" s="201"/>
      <c r="V846" s="138"/>
      <c r="W846" s="126"/>
      <c r="X846" s="126"/>
      <c r="Y846" s="126"/>
      <c r="Z846" s="126"/>
      <c r="AA846" s="126"/>
      <c r="AB846" s="126"/>
      <c r="AC846" s="126"/>
      <c r="AD846" s="126"/>
      <c r="AE846" s="126"/>
      <c r="AF846" s="128"/>
    </row>
    <row r="847" spans="1:32" ht="31.5">
      <c r="A847" s="28"/>
      <c r="B847" s="150" t="s">
        <v>182</v>
      </c>
      <c r="C847" s="30" t="s">
        <v>78</v>
      </c>
      <c r="D847" s="30" t="s">
        <v>529</v>
      </c>
      <c r="E847" s="30" t="s">
        <v>514</v>
      </c>
      <c r="F847" s="36" t="s">
        <v>508</v>
      </c>
      <c r="G847" s="30" t="s">
        <v>412</v>
      </c>
      <c r="H847" s="30" t="s">
        <v>507</v>
      </c>
      <c r="I847" s="30"/>
      <c r="J847" s="30"/>
      <c r="K847" s="112"/>
      <c r="L847" s="120">
        <f>L848+L849+L850</f>
        <v>936202</v>
      </c>
      <c r="M847" s="120"/>
      <c r="N847" s="120"/>
      <c r="O847" s="120"/>
      <c r="P847" s="200"/>
      <c r="Q847" s="200"/>
      <c r="R847" s="200"/>
      <c r="S847" s="126"/>
      <c r="T847" s="126"/>
      <c r="U847" s="201"/>
      <c r="V847" s="138"/>
      <c r="W847" s="126"/>
      <c r="X847" s="126"/>
      <c r="Y847" s="126"/>
      <c r="Z847" s="126"/>
      <c r="AA847" s="126"/>
      <c r="AB847" s="126"/>
      <c r="AC847" s="126"/>
      <c r="AD847" s="126"/>
      <c r="AE847" s="126"/>
      <c r="AF847" s="128"/>
    </row>
    <row r="848" spans="1:32" ht="94.5">
      <c r="A848" s="28"/>
      <c r="B848" s="150" t="s">
        <v>957</v>
      </c>
      <c r="C848" s="30" t="s">
        <v>78</v>
      </c>
      <c r="D848" s="30" t="s">
        <v>529</v>
      </c>
      <c r="E848" s="30" t="s">
        <v>514</v>
      </c>
      <c r="F848" s="36" t="s">
        <v>423</v>
      </c>
      <c r="G848" s="30" t="s">
        <v>412</v>
      </c>
      <c r="H848" s="30" t="s">
        <v>507</v>
      </c>
      <c r="I848" s="30" t="s">
        <v>183</v>
      </c>
      <c r="J848" s="30" t="s">
        <v>162</v>
      </c>
      <c r="K848" s="112"/>
      <c r="L848" s="120">
        <f>Q848</f>
        <v>886202</v>
      </c>
      <c r="M848" s="120"/>
      <c r="N848" s="120"/>
      <c r="O848" s="120"/>
      <c r="P848" s="200"/>
      <c r="Q848" s="200">
        <v>886202</v>
      </c>
      <c r="R848" s="200"/>
      <c r="S848" s="126"/>
      <c r="T848" s="126"/>
      <c r="U848" s="201"/>
      <c r="V848" s="138"/>
      <c r="W848" s="126"/>
      <c r="X848" s="126"/>
      <c r="Y848" s="126"/>
      <c r="Z848" s="126"/>
      <c r="AA848" s="126"/>
      <c r="AB848" s="126"/>
      <c r="AC848" s="126"/>
      <c r="AD848" s="126"/>
      <c r="AE848" s="126"/>
      <c r="AF848" s="128"/>
    </row>
    <row r="849" spans="1:32" ht="63">
      <c r="A849" s="28"/>
      <c r="B849" s="44" t="s">
        <v>176</v>
      </c>
      <c r="C849" s="30" t="s">
        <v>78</v>
      </c>
      <c r="D849" s="30" t="s">
        <v>529</v>
      </c>
      <c r="E849" s="30" t="s">
        <v>514</v>
      </c>
      <c r="F849" s="36" t="s">
        <v>423</v>
      </c>
      <c r="G849" s="30" t="s">
        <v>412</v>
      </c>
      <c r="H849" s="30" t="s">
        <v>507</v>
      </c>
      <c r="I849" s="30" t="s">
        <v>183</v>
      </c>
      <c r="J849" s="30" t="s">
        <v>555</v>
      </c>
      <c r="K849" s="112"/>
      <c r="L849" s="120">
        <f>Q849</f>
        <v>50000</v>
      </c>
      <c r="M849" s="120"/>
      <c r="N849" s="120"/>
      <c r="O849" s="120"/>
      <c r="P849" s="200"/>
      <c r="Q849" s="200">
        <v>50000</v>
      </c>
      <c r="R849" s="200"/>
      <c r="S849" s="126"/>
      <c r="T849" s="126"/>
      <c r="U849" s="201"/>
      <c r="V849" s="138"/>
      <c r="W849" s="126"/>
      <c r="X849" s="126"/>
      <c r="Y849" s="126"/>
      <c r="Z849" s="126"/>
      <c r="AA849" s="126"/>
      <c r="AB849" s="126"/>
      <c r="AC849" s="126"/>
      <c r="AD849" s="126"/>
      <c r="AE849" s="126"/>
      <c r="AF849" s="128"/>
    </row>
    <row r="850" spans="1:32" ht="47.25">
      <c r="A850" s="28"/>
      <c r="B850" s="44" t="s">
        <v>177</v>
      </c>
      <c r="C850" s="30" t="s">
        <v>78</v>
      </c>
      <c r="D850" s="30" t="s">
        <v>529</v>
      </c>
      <c r="E850" s="30" t="s">
        <v>514</v>
      </c>
      <c r="F850" s="36" t="s">
        <v>423</v>
      </c>
      <c r="G850" s="30" t="s">
        <v>412</v>
      </c>
      <c r="H850" s="30" t="s">
        <v>507</v>
      </c>
      <c r="I850" s="30" t="s">
        <v>183</v>
      </c>
      <c r="J850" s="30" t="s">
        <v>448</v>
      </c>
      <c r="K850" s="112"/>
      <c r="L850" s="120"/>
      <c r="M850" s="120"/>
      <c r="N850" s="120"/>
      <c r="O850" s="120"/>
      <c r="P850" s="200"/>
      <c r="Q850" s="200"/>
      <c r="R850" s="200"/>
      <c r="S850" s="126"/>
      <c r="T850" s="126"/>
      <c r="U850" s="201"/>
      <c r="V850" s="138"/>
      <c r="W850" s="126"/>
      <c r="X850" s="126"/>
      <c r="Y850" s="126"/>
      <c r="Z850" s="126"/>
      <c r="AA850" s="126"/>
      <c r="AB850" s="126"/>
      <c r="AC850" s="126"/>
      <c r="AD850" s="126"/>
      <c r="AE850" s="126"/>
      <c r="AF850" s="128"/>
    </row>
    <row r="851" spans="1:32" ht="31.5">
      <c r="A851" s="218">
        <v>36</v>
      </c>
      <c r="B851" s="219" t="s">
        <v>79</v>
      </c>
      <c r="C851" s="221">
        <v>972</v>
      </c>
      <c r="D851" s="221" t="s">
        <v>545</v>
      </c>
      <c r="E851" s="221" t="s">
        <v>545</v>
      </c>
      <c r="F851" s="221"/>
      <c r="G851" s="221"/>
      <c r="H851" s="221"/>
      <c r="I851" s="221"/>
      <c r="J851" s="221"/>
      <c r="K851" s="222"/>
      <c r="L851" s="224">
        <f>L852</f>
        <v>2132728.7599999998</v>
      </c>
      <c r="M851" s="120"/>
      <c r="N851" s="120"/>
      <c r="O851" s="120"/>
      <c r="P851" s="200"/>
      <c r="Q851" s="200"/>
      <c r="R851" s="200"/>
      <c r="S851" s="126"/>
      <c r="T851" s="126"/>
      <c r="U851" s="201"/>
      <c r="V851" s="138"/>
      <c r="W851" s="126"/>
      <c r="X851" s="126"/>
      <c r="Y851" s="126"/>
      <c r="Z851" s="126"/>
      <c r="AA851" s="126"/>
      <c r="AB851" s="126"/>
      <c r="AC851" s="126"/>
      <c r="AD851" s="126"/>
      <c r="AE851" s="126"/>
      <c r="AF851" s="126"/>
    </row>
    <row r="852" spans="1:32" ht="47.25">
      <c r="A852" s="42"/>
      <c r="B852" s="80" t="s">
        <v>184</v>
      </c>
      <c r="C852" s="87" t="s">
        <v>80</v>
      </c>
      <c r="D852" s="87" t="s">
        <v>517</v>
      </c>
      <c r="E852" s="87" t="s">
        <v>507</v>
      </c>
      <c r="F852" s="87" t="s">
        <v>531</v>
      </c>
      <c r="G852" s="87"/>
      <c r="H852" s="87"/>
      <c r="I852" s="87"/>
      <c r="J852" s="87"/>
      <c r="K852" s="114"/>
      <c r="L852" s="120">
        <f>L853</f>
        <v>2132728.7599999998</v>
      </c>
      <c r="M852" s="120"/>
      <c r="N852" s="120"/>
      <c r="O852" s="120"/>
      <c r="P852" s="200"/>
      <c r="Q852" s="200"/>
      <c r="R852" s="200"/>
      <c r="S852" s="126"/>
      <c r="T852" s="126"/>
      <c r="U852" s="201"/>
      <c r="V852" s="138"/>
      <c r="W852" s="126"/>
      <c r="X852" s="126"/>
      <c r="Y852" s="126"/>
      <c r="Z852" s="126"/>
      <c r="AA852" s="126"/>
      <c r="AB852" s="126"/>
      <c r="AC852" s="126"/>
      <c r="AD852" s="126"/>
      <c r="AE852" s="126"/>
      <c r="AF852" s="126"/>
    </row>
    <row r="853" spans="1:32" ht="47.25">
      <c r="A853" s="42"/>
      <c r="B853" s="80" t="s">
        <v>185</v>
      </c>
      <c r="C853" s="87" t="s">
        <v>80</v>
      </c>
      <c r="D853" s="87" t="s">
        <v>517</v>
      </c>
      <c r="E853" s="87" t="s">
        <v>507</v>
      </c>
      <c r="F853" s="87" t="s">
        <v>531</v>
      </c>
      <c r="G853" s="87" t="s">
        <v>412</v>
      </c>
      <c r="H853" s="87"/>
      <c r="I853" s="87"/>
      <c r="J853" s="87"/>
      <c r="K853" s="114"/>
      <c r="L853" s="120">
        <f>L854</f>
        <v>2132728.7599999998</v>
      </c>
      <c r="M853" s="120"/>
      <c r="N853" s="120"/>
      <c r="O853" s="120"/>
      <c r="P853" s="200"/>
      <c r="Q853" s="200"/>
      <c r="R853" s="200"/>
      <c r="S853" s="126"/>
      <c r="T853" s="126"/>
      <c r="U853" s="201"/>
      <c r="V853" s="138"/>
      <c r="W853" s="126"/>
      <c r="X853" s="126"/>
      <c r="Y853" s="126"/>
      <c r="Z853" s="126"/>
      <c r="AA853" s="126"/>
      <c r="AB853" s="126"/>
      <c r="AC853" s="126"/>
      <c r="AD853" s="126"/>
      <c r="AE853" s="126"/>
      <c r="AF853" s="126"/>
    </row>
    <row r="854" spans="1:32" ht="31.5">
      <c r="A854" s="42"/>
      <c r="B854" s="80" t="s">
        <v>186</v>
      </c>
      <c r="C854" s="87" t="s">
        <v>80</v>
      </c>
      <c r="D854" s="87" t="s">
        <v>517</v>
      </c>
      <c r="E854" s="87" t="s">
        <v>507</v>
      </c>
      <c r="F854" s="87" t="s">
        <v>531</v>
      </c>
      <c r="G854" s="87" t="s">
        <v>412</v>
      </c>
      <c r="H854" s="87" t="s">
        <v>507</v>
      </c>
      <c r="I854" s="87"/>
      <c r="J854" s="87"/>
      <c r="K854" s="114"/>
      <c r="L854" s="120">
        <f>L855+L856+L857</f>
        <v>2132728.7599999998</v>
      </c>
      <c r="M854" s="120"/>
      <c r="N854" s="120"/>
      <c r="O854" s="120"/>
      <c r="P854" s="200"/>
      <c r="Q854" s="200"/>
      <c r="R854" s="200"/>
      <c r="S854" s="126"/>
      <c r="T854" s="126"/>
      <c r="U854" s="201"/>
      <c r="V854" s="138"/>
      <c r="W854" s="126"/>
      <c r="X854" s="126"/>
      <c r="Y854" s="126"/>
      <c r="Z854" s="126"/>
      <c r="AA854" s="126"/>
      <c r="AB854" s="126"/>
      <c r="AC854" s="126"/>
      <c r="AD854" s="126"/>
      <c r="AE854" s="126"/>
      <c r="AF854" s="126"/>
    </row>
    <row r="855" spans="1:32" ht="97.5" customHeight="1">
      <c r="A855" s="42"/>
      <c r="B855" s="80" t="s">
        <v>958</v>
      </c>
      <c r="C855" s="87" t="s">
        <v>80</v>
      </c>
      <c r="D855" s="87" t="s">
        <v>517</v>
      </c>
      <c r="E855" s="87" t="s">
        <v>507</v>
      </c>
      <c r="F855" s="87" t="s">
        <v>531</v>
      </c>
      <c r="G855" s="87" t="s">
        <v>412</v>
      </c>
      <c r="H855" s="87" t="s">
        <v>507</v>
      </c>
      <c r="I855" s="87" t="s">
        <v>189</v>
      </c>
      <c r="J855" s="87" t="s">
        <v>162</v>
      </c>
      <c r="K855" s="114"/>
      <c r="L855" s="120">
        <f>Q855</f>
        <v>1943550.5</v>
      </c>
      <c r="M855" s="120"/>
      <c r="N855" s="120"/>
      <c r="O855" s="120"/>
      <c r="P855" s="200"/>
      <c r="Q855" s="200">
        <v>1943550.5</v>
      </c>
      <c r="R855" s="200"/>
      <c r="S855" s="126"/>
      <c r="T855" s="126"/>
      <c r="U855" s="201"/>
      <c r="V855" s="138"/>
      <c r="W855" s="126"/>
      <c r="X855" s="126"/>
      <c r="Y855" s="126"/>
      <c r="Z855" s="126"/>
      <c r="AA855" s="126"/>
      <c r="AB855" s="126"/>
      <c r="AC855" s="126"/>
      <c r="AD855" s="126"/>
      <c r="AE855" s="126"/>
      <c r="AF855" s="126"/>
    </row>
    <row r="856" spans="1:32" ht="78.75">
      <c r="A856" s="42"/>
      <c r="B856" s="80" t="s">
        <v>187</v>
      </c>
      <c r="C856" s="87" t="s">
        <v>80</v>
      </c>
      <c r="D856" s="87" t="s">
        <v>517</v>
      </c>
      <c r="E856" s="87" t="s">
        <v>507</v>
      </c>
      <c r="F856" s="87" t="s">
        <v>531</v>
      </c>
      <c r="G856" s="87" t="s">
        <v>412</v>
      </c>
      <c r="H856" s="87" t="s">
        <v>507</v>
      </c>
      <c r="I856" s="87" t="s">
        <v>189</v>
      </c>
      <c r="J856" s="87" t="s">
        <v>555</v>
      </c>
      <c r="K856" s="114"/>
      <c r="L856" s="120">
        <f>Q856</f>
        <v>68500</v>
      </c>
      <c r="M856" s="120"/>
      <c r="N856" s="120"/>
      <c r="O856" s="120"/>
      <c r="P856" s="200"/>
      <c r="Q856" s="200">
        <v>68500</v>
      </c>
      <c r="R856" s="200"/>
      <c r="S856" s="126"/>
      <c r="T856" s="126"/>
      <c r="U856" s="201"/>
      <c r="V856" s="138"/>
      <c r="W856" s="126"/>
      <c r="X856" s="126"/>
      <c r="Y856" s="126"/>
      <c r="Z856" s="126"/>
      <c r="AA856" s="126"/>
      <c r="AB856" s="126"/>
      <c r="AC856" s="126"/>
      <c r="AD856" s="126"/>
      <c r="AE856" s="126"/>
      <c r="AF856" s="126"/>
    </row>
    <row r="857" spans="1:32" ht="63">
      <c r="A857" s="42"/>
      <c r="B857" s="80" t="s">
        <v>188</v>
      </c>
      <c r="C857" s="87" t="s">
        <v>80</v>
      </c>
      <c r="D857" s="87" t="s">
        <v>517</v>
      </c>
      <c r="E857" s="87" t="s">
        <v>507</v>
      </c>
      <c r="F857" s="87" t="s">
        <v>531</v>
      </c>
      <c r="G857" s="87" t="s">
        <v>412</v>
      </c>
      <c r="H857" s="87" t="s">
        <v>507</v>
      </c>
      <c r="I857" s="87" t="s">
        <v>189</v>
      </c>
      <c r="J857" s="87" t="s">
        <v>448</v>
      </c>
      <c r="K857" s="114"/>
      <c r="L857" s="120">
        <f>P857</f>
        <v>120678.26</v>
      </c>
      <c r="M857" s="120"/>
      <c r="N857" s="120"/>
      <c r="O857" s="120"/>
      <c r="P857" s="200">
        <v>120678.26</v>
      </c>
      <c r="Q857" s="200"/>
      <c r="R857" s="200"/>
      <c r="S857" s="126"/>
      <c r="T857" s="126"/>
      <c r="U857" s="201"/>
      <c r="V857" s="138"/>
      <c r="W857" s="126"/>
      <c r="X857" s="126"/>
      <c r="Y857" s="126"/>
      <c r="Z857" s="126"/>
      <c r="AA857" s="126"/>
      <c r="AB857" s="126"/>
      <c r="AC857" s="126"/>
      <c r="AD857" s="126"/>
      <c r="AE857" s="126"/>
      <c r="AF857" s="126"/>
    </row>
    <row r="858" spans="1:32" ht="63">
      <c r="A858" s="218">
        <v>38</v>
      </c>
      <c r="B858" s="218" t="s">
        <v>81</v>
      </c>
      <c r="C858" s="221" t="s">
        <v>618</v>
      </c>
      <c r="D858" s="221"/>
      <c r="E858" s="221"/>
      <c r="F858" s="221"/>
      <c r="G858" s="221"/>
      <c r="H858" s="221"/>
      <c r="I858" s="221"/>
      <c r="J858" s="221"/>
      <c r="K858" s="222"/>
      <c r="L858" s="224">
        <f>L860</f>
        <v>11853966.939999999</v>
      </c>
      <c r="M858" s="120"/>
      <c r="N858" s="120"/>
      <c r="O858" s="120"/>
      <c r="P858" s="200"/>
      <c r="Q858" s="200"/>
      <c r="R858" s="200"/>
      <c r="S858" s="126"/>
      <c r="T858" s="126"/>
      <c r="U858" s="201"/>
      <c r="V858" s="138"/>
      <c r="W858" s="126"/>
      <c r="X858" s="126"/>
      <c r="Y858" s="126"/>
      <c r="Z858" s="126"/>
      <c r="AA858" s="126"/>
      <c r="AB858" s="126"/>
      <c r="AC858" s="126"/>
      <c r="AD858" s="126"/>
      <c r="AE858" s="126"/>
      <c r="AF858" s="126"/>
    </row>
    <row r="859" spans="1:32" ht="15.75">
      <c r="A859" s="150"/>
      <c r="B859" s="150" t="s">
        <v>472</v>
      </c>
      <c r="C859" s="30"/>
      <c r="D859" s="30"/>
      <c r="E859" s="30"/>
      <c r="F859" s="36"/>
      <c r="G859" s="30"/>
      <c r="H859" s="30"/>
      <c r="I859" s="30"/>
      <c r="J859" s="30"/>
      <c r="K859" s="115"/>
      <c r="L859" s="120"/>
      <c r="M859" s="120"/>
      <c r="N859" s="120"/>
      <c r="O859" s="120"/>
      <c r="P859" s="200"/>
      <c r="Q859" s="200"/>
      <c r="R859" s="200"/>
      <c r="S859" s="126"/>
      <c r="T859" s="126"/>
      <c r="U859" s="201"/>
      <c r="V859" s="138"/>
      <c r="W859" s="126"/>
      <c r="X859" s="126"/>
      <c r="Y859" s="126"/>
      <c r="Z859" s="126"/>
      <c r="AA859" s="126"/>
      <c r="AB859" s="126"/>
      <c r="AC859" s="126"/>
      <c r="AD859" s="126"/>
      <c r="AE859" s="126"/>
      <c r="AF859" s="126"/>
    </row>
    <row r="860" spans="1:32" ht="47.25">
      <c r="A860" s="150"/>
      <c r="B860" s="40" t="s">
        <v>443</v>
      </c>
      <c r="C860" s="30" t="s">
        <v>618</v>
      </c>
      <c r="D860" s="30" t="s">
        <v>525</v>
      </c>
      <c r="E860" s="30" t="s">
        <v>508</v>
      </c>
      <c r="F860" s="36" t="s">
        <v>541</v>
      </c>
      <c r="G860" s="30"/>
      <c r="H860" s="30"/>
      <c r="I860" s="30"/>
      <c r="J860" s="30"/>
      <c r="K860" s="115"/>
      <c r="L860" s="120">
        <f>L861</f>
        <v>11853966.939999999</v>
      </c>
      <c r="M860" s="120"/>
      <c r="N860" s="120"/>
      <c r="O860" s="120"/>
      <c r="P860" s="200"/>
      <c r="Q860" s="200"/>
      <c r="R860" s="200"/>
      <c r="S860" s="126"/>
      <c r="T860" s="126"/>
      <c r="U860" s="201"/>
      <c r="V860" s="138"/>
      <c r="W860" s="126"/>
      <c r="X860" s="126"/>
      <c r="Y860" s="126"/>
      <c r="Z860" s="126"/>
      <c r="AA860" s="126"/>
      <c r="AB860" s="126"/>
      <c r="AC860" s="126"/>
      <c r="AD860" s="126"/>
      <c r="AE860" s="126"/>
      <c r="AF860" s="126"/>
    </row>
    <row r="861" spans="1:32" ht="47.25">
      <c r="A861" s="150"/>
      <c r="B861" s="40" t="s">
        <v>471</v>
      </c>
      <c r="C861" s="30" t="s">
        <v>618</v>
      </c>
      <c r="D861" s="30" t="s">
        <v>525</v>
      </c>
      <c r="E861" s="30" t="s">
        <v>508</v>
      </c>
      <c r="F861" s="36" t="s">
        <v>541</v>
      </c>
      <c r="G861" s="30" t="s">
        <v>423</v>
      </c>
      <c r="H861" s="30"/>
      <c r="I861" s="30"/>
      <c r="J861" s="30"/>
      <c r="K861" s="115"/>
      <c r="L861" s="120">
        <f>L862</f>
        <v>11853966.939999999</v>
      </c>
      <c r="M861" s="120"/>
      <c r="N861" s="120"/>
      <c r="O861" s="120"/>
      <c r="P861" s="200"/>
      <c r="Q861" s="200"/>
      <c r="R861" s="200"/>
      <c r="S861" s="126"/>
      <c r="T861" s="126"/>
      <c r="U861" s="201"/>
      <c r="V861" s="138"/>
      <c r="W861" s="126"/>
      <c r="X861" s="126"/>
      <c r="Y861" s="126"/>
      <c r="Z861" s="126"/>
      <c r="AA861" s="126"/>
      <c r="AB861" s="126"/>
      <c r="AC861" s="126"/>
      <c r="AD861" s="126"/>
      <c r="AE861" s="126"/>
      <c r="AF861" s="126"/>
    </row>
    <row r="862" spans="1:32" ht="31.5">
      <c r="A862" s="150"/>
      <c r="B862" s="40" t="s">
        <v>470</v>
      </c>
      <c r="C862" s="30" t="s">
        <v>618</v>
      </c>
      <c r="D862" s="30" t="s">
        <v>525</v>
      </c>
      <c r="E862" s="30" t="s">
        <v>508</v>
      </c>
      <c r="F862" s="36" t="s">
        <v>541</v>
      </c>
      <c r="G862" s="30" t="s">
        <v>423</v>
      </c>
      <c r="H862" s="30" t="s">
        <v>507</v>
      </c>
      <c r="I862" s="30"/>
      <c r="J862" s="30"/>
      <c r="K862" s="115"/>
      <c r="L862" s="120">
        <f>L863+L864+L865</f>
        <v>11853966.939999999</v>
      </c>
      <c r="M862" s="120"/>
      <c r="N862" s="120"/>
      <c r="O862" s="120"/>
      <c r="P862" s="200"/>
      <c r="Q862" s="200"/>
      <c r="R862" s="200"/>
      <c r="S862" s="126"/>
      <c r="T862" s="126"/>
      <c r="U862" s="201"/>
      <c r="V862" s="138"/>
      <c r="W862" s="126"/>
      <c r="X862" s="126"/>
      <c r="Y862" s="126"/>
      <c r="Z862" s="126"/>
      <c r="AA862" s="126"/>
      <c r="AB862" s="126"/>
      <c r="AC862" s="126"/>
      <c r="AD862" s="126"/>
      <c r="AE862" s="126"/>
      <c r="AF862" s="126"/>
    </row>
    <row r="863" spans="1:32" ht="94.5">
      <c r="A863" s="150"/>
      <c r="B863" s="40" t="s">
        <v>956</v>
      </c>
      <c r="C863" s="30" t="s">
        <v>618</v>
      </c>
      <c r="D863" s="30" t="s">
        <v>525</v>
      </c>
      <c r="E863" s="30" t="s">
        <v>508</v>
      </c>
      <c r="F863" s="36" t="s">
        <v>541</v>
      </c>
      <c r="G863" s="30" t="s">
        <v>423</v>
      </c>
      <c r="H863" s="30" t="s">
        <v>507</v>
      </c>
      <c r="I863" s="30" t="s">
        <v>460</v>
      </c>
      <c r="J863" s="30" t="s">
        <v>162</v>
      </c>
      <c r="K863" s="115"/>
      <c r="L863" s="120">
        <f>Q863</f>
        <v>11520121.449999999</v>
      </c>
      <c r="M863" s="120"/>
      <c r="N863" s="120"/>
      <c r="O863" s="120"/>
      <c r="P863" s="200"/>
      <c r="Q863" s="200">
        <v>11520121.449999999</v>
      </c>
      <c r="R863" s="200"/>
      <c r="S863" s="126"/>
      <c r="T863" s="126"/>
      <c r="U863" s="201"/>
      <c r="V863" s="138"/>
      <c r="W863" s="126"/>
      <c r="X863" s="126"/>
      <c r="Y863" s="126"/>
      <c r="Z863" s="126"/>
      <c r="AA863" s="126"/>
      <c r="AB863" s="126"/>
      <c r="AC863" s="126"/>
      <c r="AD863" s="126"/>
      <c r="AE863" s="126"/>
      <c r="AF863" s="126"/>
    </row>
    <row r="864" spans="1:32" ht="78.75">
      <c r="A864" s="150"/>
      <c r="B864" s="40" t="s">
        <v>166</v>
      </c>
      <c r="C864" s="30" t="s">
        <v>618</v>
      </c>
      <c r="D864" s="30" t="s">
        <v>525</v>
      </c>
      <c r="E864" s="30" t="s">
        <v>508</v>
      </c>
      <c r="F864" s="36" t="s">
        <v>541</v>
      </c>
      <c r="G864" s="30" t="s">
        <v>423</v>
      </c>
      <c r="H864" s="30" t="s">
        <v>507</v>
      </c>
      <c r="I864" s="30" t="s">
        <v>460</v>
      </c>
      <c r="J864" s="30" t="s">
        <v>555</v>
      </c>
      <c r="K864" s="115"/>
      <c r="L864" s="120">
        <f>Q864</f>
        <v>280000</v>
      </c>
      <c r="M864" s="120"/>
      <c r="N864" s="120"/>
      <c r="O864" s="120"/>
      <c r="P864" s="200"/>
      <c r="Q864" s="200">
        <v>280000</v>
      </c>
      <c r="R864" s="200"/>
      <c r="S864" s="126"/>
      <c r="T864" s="126"/>
      <c r="U864" s="201"/>
      <c r="V864" s="138"/>
      <c r="W864" s="126"/>
      <c r="X864" s="126"/>
      <c r="Y864" s="126"/>
      <c r="Z864" s="126"/>
      <c r="AA864" s="126"/>
      <c r="AB864" s="126"/>
      <c r="AC864" s="126"/>
      <c r="AD864" s="126"/>
      <c r="AE864" s="126"/>
      <c r="AF864" s="126"/>
    </row>
    <row r="865" spans="1:37" ht="63">
      <c r="A865" s="150"/>
      <c r="B865" s="40" t="s">
        <v>167</v>
      </c>
      <c r="C865" s="30" t="s">
        <v>618</v>
      </c>
      <c r="D865" s="30" t="s">
        <v>525</v>
      </c>
      <c r="E865" s="30" t="s">
        <v>508</v>
      </c>
      <c r="F865" s="36" t="s">
        <v>541</v>
      </c>
      <c r="G865" s="30" t="s">
        <v>423</v>
      </c>
      <c r="H865" s="30" t="s">
        <v>507</v>
      </c>
      <c r="I865" s="30" t="s">
        <v>460</v>
      </c>
      <c r="J865" s="30" t="s">
        <v>448</v>
      </c>
      <c r="K865" s="115"/>
      <c r="L865" s="120">
        <f>P865</f>
        <v>53845.49</v>
      </c>
      <c r="M865" s="120"/>
      <c r="N865" s="120"/>
      <c r="O865" s="120"/>
      <c r="P865" s="200">
        <v>53845.49</v>
      </c>
      <c r="Q865" s="200"/>
      <c r="R865" s="200"/>
      <c r="S865" s="126"/>
      <c r="T865" s="126"/>
      <c r="U865" s="201"/>
      <c r="V865" s="138"/>
      <c r="W865" s="126"/>
      <c r="X865" s="126"/>
      <c r="Y865" s="126"/>
      <c r="Z865" s="126"/>
      <c r="AA865" s="126"/>
      <c r="AB865" s="126"/>
      <c r="AC865" s="126"/>
      <c r="AD865" s="126"/>
      <c r="AE865" s="126"/>
      <c r="AF865" s="126"/>
    </row>
    <row r="866" spans="1:37" ht="31.5">
      <c r="A866" s="202">
        <v>39</v>
      </c>
      <c r="B866" s="202" t="s">
        <v>82</v>
      </c>
      <c r="C866" s="203" t="s">
        <v>83</v>
      </c>
      <c r="D866" s="203" t="s">
        <v>545</v>
      </c>
      <c r="E866" s="203" t="s">
        <v>545</v>
      </c>
      <c r="F866" s="210"/>
      <c r="G866" s="203"/>
      <c r="H866" s="203"/>
      <c r="I866" s="203" t="s">
        <v>509</v>
      </c>
      <c r="J866" s="203" t="s">
        <v>510</v>
      </c>
      <c r="K866" s="204"/>
      <c r="L866" s="205">
        <f>L867</f>
        <v>1404333.33</v>
      </c>
      <c r="M866" s="124"/>
      <c r="N866" s="124"/>
      <c r="O866" s="124"/>
      <c r="P866" s="200"/>
      <c r="Q866" s="200"/>
      <c r="R866" s="200"/>
      <c r="S866" s="126"/>
      <c r="T866" s="126"/>
      <c r="U866" s="201"/>
      <c r="V866" s="138"/>
      <c r="W866" s="126"/>
      <c r="X866" s="126"/>
      <c r="Y866" s="126"/>
      <c r="Z866" s="126"/>
      <c r="AA866" s="126"/>
      <c r="AB866" s="126"/>
      <c r="AC866" s="126"/>
      <c r="AD866" s="126"/>
      <c r="AE866" s="126"/>
      <c r="AF866" s="126"/>
    </row>
    <row r="867" spans="1:37" ht="15.75">
      <c r="A867" s="28"/>
      <c r="B867" s="28" t="s">
        <v>546</v>
      </c>
      <c r="C867" s="30" t="s">
        <v>83</v>
      </c>
      <c r="D867" s="30" t="s">
        <v>507</v>
      </c>
      <c r="E867" s="30" t="s">
        <v>543</v>
      </c>
      <c r="F867" s="36"/>
      <c r="G867" s="30"/>
      <c r="H867" s="30"/>
      <c r="I867" s="30" t="s">
        <v>509</v>
      </c>
      <c r="J867" s="30" t="s">
        <v>510</v>
      </c>
      <c r="K867" s="112"/>
      <c r="L867" s="120">
        <f>L869+L870+L871+L872</f>
        <v>1404333.33</v>
      </c>
      <c r="M867" s="120"/>
      <c r="N867" s="120"/>
      <c r="O867" s="120"/>
      <c r="P867" s="200"/>
      <c r="Q867" s="200"/>
      <c r="R867" s="200"/>
      <c r="S867" s="126"/>
      <c r="T867" s="126"/>
      <c r="U867" s="201"/>
      <c r="V867" s="138"/>
      <c r="W867" s="126"/>
      <c r="X867" s="126"/>
      <c r="Y867" s="126"/>
      <c r="Z867" s="126"/>
      <c r="AA867" s="126"/>
      <c r="AB867" s="126"/>
      <c r="AC867" s="126"/>
      <c r="AD867" s="126"/>
      <c r="AE867" s="126"/>
      <c r="AF867" s="126"/>
    </row>
    <row r="868" spans="1:37" ht="15.75">
      <c r="A868" s="28"/>
      <c r="B868" s="150" t="s">
        <v>194</v>
      </c>
      <c r="C868" s="30"/>
      <c r="D868" s="30"/>
      <c r="E868" s="30"/>
      <c r="F868" s="36"/>
      <c r="G868" s="30"/>
      <c r="H868" s="30"/>
      <c r="I868" s="30"/>
      <c r="J868" s="30"/>
      <c r="K868" s="112"/>
      <c r="L868" s="120"/>
      <c r="M868" s="120"/>
      <c r="N868" s="120"/>
      <c r="O868" s="120"/>
      <c r="P868" s="200"/>
      <c r="Q868" s="200"/>
      <c r="R868" s="200"/>
      <c r="S868" s="126"/>
      <c r="T868" s="126"/>
      <c r="U868" s="201"/>
      <c r="V868" s="138"/>
      <c r="W868" s="126"/>
      <c r="X868" s="126"/>
      <c r="Y868" s="126"/>
      <c r="Z868" s="126"/>
      <c r="AA868" s="126"/>
      <c r="AB868" s="126"/>
      <c r="AC868" s="126"/>
      <c r="AD868" s="126"/>
      <c r="AE868" s="126"/>
      <c r="AF868" s="126"/>
    </row>
    <row r="869" spans="1:37" ht="94.5">
      <c r="A869" s="28"/>
      <c r="B869" s="150" t="s">
        <v>931</v>
      </c>
      <c r="C869" s="30" t="s">
        <v>83</v>
      </c>
      <c r="D869" s="30" t="s">
        <v>507</v>
      </c>
      <c r="E869" s="30" t="s">
        <v>543</v>
      </c>
      <c r="F869" s="36" t="s">
        <v>507</v>
      </c>
      <c r="G869" s="30" t="s">
        <v>412</v>
      </c>
      <c r="H869" s="30" t="s">
        <v>545</v>
      </c>
      <c r="I869" s="30" t="s">
        <v>190</v>
      </c>
      <c r="J869" s="30" t="s">
        <v>162</v>
      </c>
      <c r="K869" s="112"/>
      <c r="L869" s="120">
        <f>M869</f>
        <v>477909</v>
      </c>
      <c r="M869" s="120">
        <v>477909</v>
      </c>
      <c r="N869" s="120"/>
      <c r="O869" s="120"/>
      <c r="P869" s="200"/>
      <c r="Q869" s="200"/>
      <c r="R869" s="200"/>
      <c r="S869" s="126"/>
      <c r="T869" s="126"/>
      <c r="U869" s="201"/>
      <c r="V869" s="138"/>
      <c r="W869" s="126"/>
      <c r="X869" s="126"/>
      <c r="Y869" s="126"/>
      <c r="Z869" s="126"/>
      <c r="AA869" s="126"/>
      <c r="AB869" s="126"/>
      <c r="AC869" s="126"/>
      <c r="AD869" s="126"/>
      <c r="AE869" s="126"/>
      <c r="AF869" s="126"/>
    </row>
    <row r="870" spans="1:37" ht="94.5">
      <c r="A870" s="28"/>
      <c r="B870" s="150" t="s">
        <v>931</v>
      </c>
      <c r="C870" s="30" t="s">
        <v>83</v>
      </c>
      <c r="D870" s="32" t="s">
        <v>507</v>
      </c>
      <c r="E870" s="32" t="s">
        <v>543</v>
      </c>
      <c r="F870" s="36" t="s">
        <v>507</v>
      </c>
      <c r="G870" s="32" t="s">
        <v>412</v>
      </c>
      <c r="H870" s="32" t="s">
        <v>545</v>
      </c>
      <c r="I870" s="32" t="s">
        <v>191</v>
      </c>
      <c r="J870" s="32" t="s">
        <v>162</v>
      </c>
      <c r="K870" s="112"/>
      <c r="L870" s="120">
        <f>M870+69500</f>
        <v>801424.33</v>
      </c>
      <c r="M870" s="120">
        <v>731924.33</v>
      </c>
      <c r="N870" s="120"/>
      <c r="O870" s="120"/>
      <c r="P870" s="200"/>
      <c r="Q870" s="200"/>
      <c r="R870" s="200"/>
      <c r="S870" s="126"/>
      <c r="T870" s="126"/>
      <c r="U870" s="201"/>
      <c r="V870" s="138"/>
      <c r="W870" s="126"/>
      <c r="X870" s="126"/>
      <c r="Y870" s="126"/>
      <c r="Z870" s="126"/>
      <c r="AA870" s="126"/>
      <c r="AB870" s="126"/>
      <c r="AC870" s="126"/>
      <c r="AD870" s="126"/>
      <c r="AE870" s="126"/>
      <c r="AF870" s="127"/>
    </row>
    <row r="871" spans="1:37" ht="63">
      <c r="A871" s="28"/>
      <c r="B871" s="150" t="s">
        <v>192</v>
      </c>
      <c r="C871" s="30" t="s">
        <v>83</v>
      </c>
      <c r="D871" s="32" t="s">
        <v>507</v>
      </c>
      <c r="E871" s="32" t="s">
        <v>543</v>
      </c>
      <c r="F871" s="36" t="s">
        <v>507</v>
      </c>
      <c r="G871" s="32" t="s">
        <v>412</v>
      </c>
      <c r="H871" s="32" t="s">
        <v>545</v>
      </c>
      <c r="I871" s="32" t="s">
        <v>191</v>
      </c>
      <c r="J871" s="32" t="s">
        <v>555</v>
      </c>
      <c r="K871" s="112"/>
      <c r="L871" s="120">
        <f>M871</f>
        <v>123000</v>
      </c>
      <c r="M871" s="120">
        <v>123000</v>
      </c>
      <c r="N871" s="120"/>
      <c r="O871" s="120"/>
      <c r="P871" s="200"/>
      <c r="Q871" s="200"/>
      <c r="R871" s="200"/>
      <c r="S871" s="126"/>
      <c r="T871" s="126"/>
      <c r="U871" s="201"/>
      <c r="V871" s="138"/>
      <c r="W871" s="126"/>
      <c r="X871" s="126"/>
      <c r="Y871" s="126"/>
      <c r="Z871" s="126"/>
      <c r="AA871" s="126"/>
      <c r="AB871" s="126"/>
      <c r="AC871" s="126"/>
      <c r="AD871" s="126"/>
      <c r="AE871" s="126"/>
      <c r="AF871" s="126"/>
    </row>
    <row r="872" spans="1:37" ht="47.25">
      <c r="A872" s="28"/>
      <c r="B872" s="150" t="s">
        <v>193</v>
      </c>
      <c r="C872" s="30" t="s">
        <v>83</v>
      </c>
      <c r="D872" s="32" t="s">
        <v>507</v>
      </c>
      <c r="E872" s="32" t="s">
        <v>543</v>
      </c>
      <c r="F872" s="36" t="s">
        <v>507</v>
      </c>
      <c r="G872" s="32" t="s">
        <v>412</v>
      </c>
      <c r="H872" s="32" t="s">
        <v>545</v>
      </c>
      <c r="I872" s="32" t="s">
        <v>191</v>
      </c>
      <c r="J872" s="32" t="s">
        <v>448</v>
      </c>
      <c r="K872" s="112"/>
      <c r="L872" s="120">
        <f>M872</f>
        <v>2000</v>
      </c>
      <c r="M872" s="120">
        <v>2000</v>
      </c>
      <c r="N872" s="120">
        <v>0</v>
      </c>
      <c r="O872" s="120"/>
      <c r="P872" s="124">
        <v>0</v>
      </c>
      <c r="Q872" s="124">
        <v>0</v>
      </c>
      <c r="R872" s="124"/>
      <c r="S872" s="120"/>
      <c r="T872" s="120"/>
      <c r="U872" s="208">
        <v>0</v>
      </c>
      <c r="V872" s="138">
        <v>0</v>
      </c>
      <c r="W872" s="138">
        <v>0</v>
      </c>
      <c r="X872" s="138">
        <v>0</v>
      </c>
      <c r="Y872" s="138">
        <v>0</v>
      </c>
      <c r="Z872" s="138">
        <v>0</v>
      </c>
      <c r="AA872" s="138">
        <f>SUM(AA11:AA871)</f>
        <v>0</v>
      </c>
      <c r="AB872" s="138"/>
      <c r="AC872" s="138"/>
      <c r="AD872" s="138">
        <v>0</v>
      </c>
      <c r="AE872" s="138"/>
      <c r="AF872" s="126"/>
    </row>
    <row r="873" spans="1:37" ht="13.15" customHeight="1">
      <c r="A873" s="72"/>
      <c r="B873" s="73" t="s">
        <v>84</v>
      </c>
      <c r="C873" s="74"/>
      <c r="D873" s="74"/>
      <c r="E873" s="74"/>
      <c r="F873" s="78"/>
      <c r="G873" s="74"/>
      <c r="H873" s="74"/>
      <c r="I873" s="74"/>
      <c r="J873" s="74"/>
      <c r="K873" s="113"/>
      <c r="L873" s="120">
        <f>L866+L858+L851+L827+L819+L811+L803+L795+L787+L779+L748+L717+L686+L655+L624+L578+L547+L516+L485+L439+L408+L377+L346+L315+L284+L269+L254+L239+L224+L209+L194+L179+L164+L149+L110+L89+L22+L11</f>
        <v>739944099.99999988</v>
      </c>
      <c r="M873" s="120">
        <f t="shared" ref="M873:AE873" si="1">SUM(M11:M872)</f>
        <v>49146000.000000007</v>
      </c>
      <c r="N873" s="120">
        <f t="shared" si="1"/>
        <v>1861100</v>
      </c>
      <c r="O873" s="120">
        <f t="shared" si="1"/>
        <v>9000000</v>
      </c>
      <c r="P873" s="124">
        <f t="shared" si="1"/>
        <v>2650727.6999999997</v>
      </c>
      <c r="Q873" s="124">
        <f t="shared" si="1"/>
        <v>92923872.300000012</v>
      </c>
      <c r="R873" s="124">
        <f t="shared" si="1"/>
        <v>69980</v>
      </c>
      <c r="S873" s="120">
        <f t="shared" si="1"/>
        <v>35348500</v>
      </c>
      <c r="T873" s="120">
        <f t="shared" si="1"/>
        <v>10174000</v>
      </c>
      <c r="U873" s="120">
        <f t="shared" si="1"/>
        <v>65895599</v>
      </c>
      <c r="V873" s="120">
        <f t="shared" si="1"/>
        <v>179123701</v>
      </c>
      <c r="W873" s="120">
        <f t="shared" si="1"/>
        <v>14195400</v>
      </c>
      <c r="X873" s="120">
        <f t="shared" si="1"/>
        <v>3327700</v>
      </c>
      <c r="Y873" s="120">
        <f t="shared" si="1"/>
        <v>661500</v>
      </c>
      <c r="Z873" s="120">
        <f t="shared" si="1"/>
        <v>0</v>
      </c>
      <c r="AA873" s="120">
        <f t="shared" si="1"/>
        <v>0</v>
      </c>
      <c r="AB873" s="120">
        <f t="shared" si="1"/>
        <v>1499200</v>
      </c>
      <c r="AC873" s="120">
        <f t="shared" si="1"/>
        <v>2072900</v>
      </c>
      <c r="AD873" s="120">
        <f t="shared" si="1"/>
        <v>35838100</v>
      </c>
      <c r="AE873" s="120">
        <f t="shared" si="1"/>
        <v>230143800</v>
      </c>
      <c r="AF873" s="127">
        <f>AE873+AD873+AC873+AB873+AA873+Z873+Y873+X873+W873+V873+U873+T873+S873+Q873+P873+N873+M873+O873+R873</f>
        <v>733932080</v>
      </c>
      <c r="AK873" s="5">
        <f>L873-'приложение 3 '!C77</f>
        <v>0</v>
      </c>
    </row>
    <row r="874" spans="1:37" ht="15.75" hidden="1">
      <c r="A874" s="19"/>
      <c r="B874" s="19"/>
      <c r="C874" s="20"/>
      <c r="D874" s="20"/>
      <c r="E874" s="46"/>
      <c r="F874" s="46"/>
      <c r="G874" s="46"/>
      <c r="H874" s="46"/>
      <c r="I874" s="46"/>
      <c r="J874" s="46"/>
      <c r="K874" s="25"/>
    </row>
    <row r="875" spans="1:37" ht="15.75" hidden="1">
      <c r="A875" s="19"/>
      <c r="B875" s="19"/>
      <c r="C875" s="20"/>
      <c r="D875" s="20"/>
      <c r="E875" s="46"/>
      <c r="F875" s="46"/>
      <c r="G875" s="46"/>
      <c r="H875" s="46"/>
      <c r="I875" s="46"/>
      <c r="J875" s="46"/>
      <c r="K875" s="25"/>
      <c r="P875" s="199">
        <v>2650727.7000000002</v>
      </c>
      <c r="Q875" s="199">
        <v>92923872.299999997</v>
      </c>
    </row>
    <row r="876" spans="1:37" ht="15.75" hidden="1">
      <c r="A876" s="19"/>
      <c r="B876" s="19"/>
      <c r="C876" s="20"/>
      <c r="D876" s="20"/>
      <c r="E876" s="46"/>
      <c r="F876" s="46"/>
      <c r="G876" s="46"/>
      <c r="H876" s="46"/>
      <c r="I876" s="46"/>
      <c r="J876" s="46"/>
      <c r="K876" s="25"/>
      <c r="L876" s="121">
        <v>739874600</v>
      </c>
      <c r="P876" s="227">
        <f>P875-P873</f>
        <v>0</v>
      </c>
      <c r="Q876" s="227">
        <f>Q875-Q873</f>
        <v>0</v>
      </c>
      <c r="R876" s="227"/>
      <c r="S876" s="5"/>
      <c r="T876" s="5"/>
    </row>
    <row r="877" spans="1:37" ht="15.75">
      <c r="A877" s="19"/>
      <c r="B877" s="19"/>
      <c r="C877" s="20"/>
      <c r="D877" s="20"/>
      <c r="E877" s="46"/>
      <c r="F877" s="46"/>
      <c r="G877" s="46"/>
      <c r="H877" s="46"/>
      <c r="I877" s="46"/>
      <c r="J877" s="46"/>
      <c r="K877" s="25"/>
    </row>
    <row r="878" spans="1:37">
      <c r="P878" s="227">
        <f>P873+Q873</f>
        <v>95574600.000000015</v>
      </c>
    </row>
  </sheetData>
  <autoFilter ref="A8:K873"/>
  <mergeCells count="6">
    <mergeCell ref="F9:I9"/>
    <mergeCell ref="B1:K1"/>
    <mergeCell ref="B2:K2"/>
    <mergeCell ref="B3:K3"/>
    <mergeCell ref="B5:K5"/>
    <mergeCell ref="B6:K6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headerFooter alignWithMargins="0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F16" sqref="F16"/>
    </sheetView>
  </sheetViews>
  <sheetFormatPr defaultRowHeight="12.75"/>
  <cols>
    <col min="1" max="1" width="6.5703125" customWidth="1"/>
    <col min="2" max="2" width="43.85546875" customWidth="1"/>
    <col min="3" max="3" width="32.140625" customWidth="1"/>
    <col min="4" max="4" width="11.7109375" bestFit="1" customWidth="1"/>
  </cols>
  <sheetData>
    <row r="1" spans="1:4" ht="15.75">
      <c r="A1" s="2" t="s">
        <v>475</v>
      </c>
      <c r="B1" s="284" t="s">
        <v>491</v>
      </c>
      <c r="C1" s="284"/>
    </row>
    <row r="2" spans="1:4" ht="15.75">
      <c r="A2" s="284" t="s">
        <v>489</v>
      </c>
      <c r="B2" s="284"/>
      <c r="C2" s="284"/>
    </row>
    <row r="3" spans="1:4" ht="15.75">
      <c r="A3" s="284" t="s">
        <v>967</v>
      </c>
      <c r="B3" s="284"/>
      <c r="C3" s="284"/>
    </row>
    <row r="4" spans="1:4" ht="15.75">
      <c r="A4" s="197"/>
      <c r="B4" s="197"/>
      <c r="C4" s="197"/>
    </row>
    <row r="5" spans="1:4" ht="46.5" customHeight="1">
      <c r="A5" s="285" t="s">
        <v>210</v>
      </c>
      <c r="B5" s="285"/>
      <c r="C5" s="285"/>
    </row>
    <row r="6" spans="1:4" ht="18.75">
      <c r="A6" s="1"/>
    </row>
    <row r="7" spans="1:4" ht="15.75">
      <c r="C7" s="197" t="s">
        <v>474</v>
      </c>
    </row>
    <row r="8" spans="1:4" ht="39.950000000000003" customHeight="1">
      <c r="A8" s="13" t="s">
        <v>476</v>
      </c>
      <c r="B8" s="13" t="s">
        <v>477</v>
      </c>
      <c r="C8" s="13" t="s">
        <v>478</v>
      </c>
    </row>
    <row r="9" spans="1:4" ht="17.25" customHeight="1">
      <c r="A9" s="6">
        <v>1</v>
      </c>
      <c r="B9" s="6" t="s">
        <v>479</v>
      </c>
      <c r="C9" s="7">
        <v>595606.52368500037</v>
      </c>
    </row>
    <row r="10" spans="1:4" ht="15.75" customHeight="1">
      <c r="A10" s="6">
        <v>2</v>
      </c>
      <c r="B10" s="6" t="s">
        <v>480</v>
      </c>
      <c r="C10" s="7">
        <v>192808.13092978802</v>
      </c>
      <c r="D10" s="5"/>
    </row>
    <row r="11" spans="1:4" ht="15" customHeight="1">
      <c r="A11" s="6">
        <v>3</v>
      </c>
      <c r="B11" s="6" t="s">
        <v>481</v>
      </c>
      <c r="C11" s="7">
        <v>158198.03881843344</v>
      </c>
    </row>
    <row r="12" spans="1:4" ht="16.5" customHeight="1">
      <c r="A12" s="6">
        <v>4</v>
      </c>
      <c r="B12" s="6" t="s">
        <v>482</v>
      </c>
      <c r="C12" s="7">
        <v>345278.43205600459</v>
      </c>
    </row>
    <row r="13" spans="1:4" ht="16.5" customHeight="1">
      <c r="A13" s="6">
        <v>5</v>
      </c>
      <c r="B13" s="6" t="s">
        <v>483</v>
      </c>
      <c r="C13" s="7">
        <v>332713.57670412475</v>
      </c>
    </row>
    <row r="14" spans="1:4" ht="16.5" customHeight="1">
      <c r="A14" s="6">
        <v>6</v>
      </c>
      <c r="B14" s="6" t="s">
        <v>484</v>
      </c>
      <c r="C14" s="7">
        <v>158737.25108103233</v>
      </c>
    </row>
    <row r="15" spans="1:4" ht="16.5" customHeight="1">
      <c r="A15" s="6">
        <v>7</v>
      </c>
      <c r="B15" s="6" t="s">
        <v>485</v>
      </c>
      <c r="C15" s="7">
        <v>192283.00858625118</v>
      </c>
    </row>
    <row r="16" spans="1:4" ht="18" customHeight="1">
      <c r="A16" s="6">
        <v>8</v>
      </c>
      <c r="B16" s="6" t="s">
        <v>486</v>
      </c>
      <c r="C16" s="7">
        <v>387476.2283792923</v>
      </c>
    </row>
    <row r="17" spans="1:3" ht="15.75" customHeight="1">
      <c r="A17" s="6">
        <v>9</v>
      </c>
      <c r="B17" s="6" t="s">
        <v>487</v>
      </c>
      <c r="C17" s="7">
        <v>229907.13670051034</v>
      </c>
    </row>
    <row r="18" spans="1:3" ht="15" customHeight="1">
      <c r="A18" s="6">
        <v>10</v>
      </c>
      <c r="B18" s="6" t="s">
        <v>488</v>
      </c>
      <c r="C18" s="7">
        <v>137591.67293856732</v>
      </c>
    </row>
    <row r="19" spans="1:3" ht="17.25" customHeight="1">
      <c r="A19" s="8"/>
      <c r="B19" s="9" t="s">
        <v>473</v>
      </c>
      <c r="C19" s="10">
        <v>2730599.9998790044</v>
      </c>
    </row>
    <row r="20" spans="1:3" ht="39.950000000000003" customHeight="1">
      <c r="C20" s="5"/>
    </row>
    <row r="21" spans="1:3" ht="39.950000000000003" customHeight="1">
      <c r="C21" s="5"/>
    </row>
    <row r="22" spans="1:3" ht="39.950000000000003" customHeight="1">
      <c r="C22" s="5"/>
    </row>
    <row r="23" spans="1:3" ht="39.950000000000003" customHeight="1">
      <c r="C23" s="5"/>
    </row>
    <row r="24" spans="1:3" ht="39.950000000000003" customHeight="1">
      <c r="C24" s="5"/>
    </row>
    <row r="25" spans="1:3" ht="39.950000000000003" customHeight="1">
      <c r="C25" s="5"/>
    </row>
    <row r="26" spans="1:3" ht="39.950000000000003" customHeight="1">
      <c r="C26" s="5"/>
    </row>
    <row r="27" spans="1:3" ht="39.950000000000003" customHeight="1">
      <c r="C27" s="5"/>
    </row>
    <row r="28" spans="1:3" ht="39.950000000000003" customHeight="1">
      <c r="C28" s="5"/>
    </row>
    <row r="29" spans="1:3" ht="39.950000000000003" customHeight="1">
      <c r="C29" s="5"/>
    </row>
    <row r="30" spans="1:3" ht="39.950000000000003" customHeight="1">
      <c r="C30" s="5"/>
    </row>
    <row r="31" spans="1:3" ht="39.950000000000003" customHeight="1">
      <c r="C31" s="5"/>
    </row>
    <row r="32" spans="1:3" ht="39.950000000000003" customHeight="1">
      <c r="C32" s="5"/>
    </row>
    <row r="33" spans="3:3" ht="39.950000000000003" customHeight="1">
      <c r="C33" s="5"/>
    </row>
    <row r="34" spans="3:3" ht="39.950000000000003" customHeight="1"/>
    <row r="35" spans="3:3" ht="39.950000000000003" customHeight="1"/>
    <row r="36" spans="3:3" ht="39.950000000000003" customHeight="1"/>
    <row r="37" spans="3:3" ht="39.950000000000003" customHeight="1"/>
    <row r="38" spans="3:3" ht="39.950000000000003" customHeight="1"/>
    <row r="39" spans="3:3" ht="39.950000000000003" customHeight="1"/>
    <row r="40" spans="3:3" ht="39.950000000000003" customHeight="1"/>
    <row r="41" spans="3:3" ht="39.950000000000003" customHeight="1"/>
    <row r="42" spans="3:3" ht="39.950000000000003" customHeight="1"/>
    <row r="43" spans="3:3" ht="39.950000000000003" customHeight="1"/>
    <row r="44" spans="3:3" ht="39.950000000000003" customHeight="1"/>
    <row r="45" spans="3:3" ht="39.950000000000003" customHeight="1"/>
    <row r="46" spans="3:3" ht="39.950000000000003" customHeight="1"/>
    <row r="47" spans="3:3" ht="39.950000000000003" customHeight="1"/>
    <row r="48" spans="3:3" ht="39.950000000000003" customHeight="1"/>
    <row r="49" ht="39.950000000000003" customHeight="1"/>
  </sheetData>
  <mergeCells count="4">
    <mergeCell ref="B1:C1"/>
    <mergeCell ref="A2:C2"/>
    <mergeCell ref="A3:C3"/>
    <mergeCell ref="A5:C5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G17" sqref="G17"/>
    </sheetView>
  </sheetViews>
  <sheetFormatPr defaultRowHeight="12.75"/>
  <cols>
    <col min="1" max="1" width="5.28515625" customWidth="1"/>
    <col min="2" max="2" width="45.140625" customWidth="1"/>
    <col min="3" max="3" width="21.85546875" customWidth="1"/>
    <col min="5" max="5" width="11.7109375" bestFit="1" customWidth="1"/>
    <col min="15" max="15" width="9.28515625" customWidth="1"/>
  </cols>
  <sheetData>
    <row r="1" spans="1:3" ht="45" customHeight="1">
      <c r="A1" s="286" t="s">
        <v>968</v>
      </c>
      <c r="B1" s="286"/>
      <c r="C1" s="286"/>
    </row>
    <row r="2" spans="1:3" ht="45" customHeight="1">
      <c r="A2" s="198"/>
      <c r="B2" s="198"/>
      <c r="C2" s="198"/>
    </row>
    <row r="3" spans="1:3" ht="15.75">
      <c r="A3" s="287" t="s">
        <v>492</v>
      </c>
      <c r="B3" s="287"/>
      <c r="C3" s="287"/>
    </row>
    <row r="4" spans="1:3" ht="15.75">
      <c r="A4" s="287" t="s">
        <v>493</v>
      </c>
      <c r="B4" s="287"/>
      <c r="C4" s="287"/>
    </row>
    <row r="5" spans="1:3" ht="15.75">
      <c r="A5" s="287" t="s">
        <v>211</v>
      </c>
      <c r="B5" s="287"/>
      <c r="C5" s="287"/>
    </row>
    <row r="6" spans="1:3" ht="18.75">
      <c r="A6" s="1"/>
    </row>
    <row r="7" spans="1:3" ht="15.75">
      <c r="C7" s="197" t="s">
        <v>474</v>
      </c>
    </row>
    <row r="8" spans="1:3" ht="31.5">
      <c r="A8" s="14" t="s">
        <v>476</v>
      </c>
      <c r="B8" s="14" t="s">
        <v>477</v>
      </c>
      <c r="C8" s="14" t="s">
        <v>478</v>
      </c>
    </row>
    <row r="9" spans="1:3" ht="15.75">
      <c r="A9" s="6">
        <v>1</v>
      </c>
      <c r="B9" s="6" t="s">
        <v>479</v>
      </c>
      <c r="C9" s="11">
        <v>8105838.9963149987</v>
      </c>
    </row>
    <row r="10" spans="1:3" ht="15.75">
      <c r="A10" s="6">
        <v>2</v>
      </c>
      <c r="B10" s="6" t="s">
        <v>480</v>
      </c>
      <c r="C10" s="11">
        <v>2624000.2490702118</v>
      </c>
    </row>
    <row r="11" spans="1:3" ht="18" customHeight="1">
      <c r="A11" s="6">
        <v>3</v>
      </c>
      <c r="B11" s="6" t="s">
        <v>481</v>
      </c>
      <c r="C11" s="11">
        <v>2152978.1511815665</v>
      </c>
    </row>
    <row r="12" spans="1:3" ht="15.75">
      <c r="A12" s="6">
        <v>4</v>
      </c>
      <c r="B12" s="6" t="s">
        <v>482</v>
      </c>
      <c r="C12" s="11">
        <v>4699027.4079439957</v>
      </c>
    </row>
    <row r="13" spans="1:3" ht="19.5" customHeight="1">
      <c r="A13" s="6">
        <v>5</v>
      </c>
      <c r="B13" s="6" t="s">
        <v>483</v>
      </c>
      <c r="C13" s="11">
        <v>4528027.4432958746</v>
      </c>
    </row>
    <row r="14" spans="1:3" ht="15.75" customHeight="1">
      <c r="A14" s="6">
        <v>6</v>
      </c>
      <c r="B14" s="6" t="s">
        <v>484</v>
      </c>
      <c r="C14" s="11">
        <v>2160316.4989189678</v>
      </c>
    </row>
    <row r="15" spans="1:3" ht="15.75">
      <c r="A15" s="6">
        <v>7</v>
      </c>
      <c r="B15" s="6" t="s">
        <v>485</v>
      </c>
      <c r="C15" s="11">
        <v>2616853.6564779379</v>
      </c>
    </row>
    <row r="16" spans="1:3" ht="15.75">
      <c r="A16" s="6">
        <v>8</v>
      </c>
      <c r="B16" s="6" t="s">
        <v>486</v>
      </c>
      <c r="C16" s="11">
        <v>5273313.5001775362</v>
      </c>
    </row>
    <row r="17" spans="1:5" ht="15" customHeight="1">
      <c r="A17" s="6">
        <v>9</v>
      </c>
      <c r="B17" s="6" t="s">
        <v>487</v>
      </c>
      <c r="C17" s="11">
        <v>3128894.9332994893</v>
      </c>
    </row>
    <row r="18" spans="1:5" ht="15.75">
      <c r="A18" s="6">
        <v>10</v>
      </c>
      <c r="B18" s="6" t="s">
        <v>488</v>
      </c>
      <c r="C18" s="11">
        <v>1872538.1669316757</v>
      </c>
    </row>
    <row r="19" spans="1:5" ht="18.75">
      <c r="A19" s="15"/>
      <c r="B19" s="16" t="s">
        <v>473</v>
      </c>
      <c r="C19" s="17">
        <v>37161789.00361225</v>
      </c>
      <c r="E19" s="5"/>
    </row>
  </sheetData>
  <mergeCells count="4">
    <mergeCell ref="A1:C1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M5" sqref="M5"/>
    </sheetView>
  </sheetViews>
  <sheetFormatPr defaultRowHeight="12.75"/>
  <cols>
    <col min="1" max="1" width="11.5703125" customWidth="1"/>
    <col min="2" max="2" width="49.5703125" customWidth="1"/>
    <col min="3" max="3" width="32.28515625" customWidth="1"/>
  </cols>
  <sheetData>
    <row r="1" spans="1:3" ht="15.75">
      <c r="A1" s="284" t="s">
        <v>490</v>
      </c>
      <c r="B1" s="284"/>
      <c r="C1" s="284"/>
    </row>
    <row r="2" spans="1:3" ht="15.75">
      <c r="A2" s="284" t="s">
        <v>489</v>
      </c>
      <c r="B2" s="284"/>
      <c r="C2" s="284"/>
    </row>
    <row r="3" spans="1:3" ht="15.75">
      <c r="A3" s="284" t="s">
        <v>973</v>
      </c>
      <c r="B3" s="284"/>
      <c r="C3" s="284"/>
    </row>
    <row r="4" spans="1:3" ht="15.75">
      <c r="A4" s="284"/>
      <c r="B4" s="284"/>
      <c r="C4" s="284"/>
    </row>
    <row r="5" spans="1:3" ht="45" customHeight="1">
      <c r="A5" s="288" t="s">
        <v>625</v>
      </c>
      <c r="B5" s="288"/>
      <c r="C5" s="288"/>
    </row>
    <row r="6" spans="1:3" ht="60" customHeight="1">
      <c r="A6" s="69" t="s">
        <v>124</v>
      </c>
      <c r="B6" s="69" t="s">
        <v>125</v>
      </c>
      <c r="C6" s="69" t="s">
        <v>126</v>
      </c>
    </row>
    <row r="7" spans="1:3" ht="15.75">
      <c r="A7" s="4">
        <v>1</v>
      </c>
      <c r="B7" s="70">
        <v>2</v>
      </c>
      <c r="C7" s="70">
        <v>3</v>
      </c>
    </row>
    <row r="8" spans="1:3" ht="69.75" customHeight="1">
      <c r="A8" s="67">
        <v>1</v>
      </c>
      <c r="B8" s="148" t="s">
        <v>624</v>
      </c>
      <c r="C8" s="148" t="s">
        <v>623</v>
      </c>
    </row>
    <row r="9" spans="1:3" ht="82.5" customHeight="1">
      <c r="A9" s="67">
        <v>2</v>
      </c>
      <c r="B9" s="148" t="s">
        <v>621</v>
      </c>
      <c r="C9" s="148" t="s">
        <v>622</v>
      </c>
    </row>
    <row r="10" spans="1:3" ht="82.5" customHeight="1">
      <c r="A10" s="67">
        <v>3</v>
      </c>
      <c r="B10" s="38" t="s">
        <v>127</v>
      </c>
      <c r="C10" s="38" t="s">
        <v>128</v>
      </c>
    </row>
    <row r="11" spans="1:3" ht="100.5" customHeight="1">
      <c r="A11" s="67">
        <v>4</v>
      </c>
      <c r="B11" s="38" t="s">
        <v>129</v>
      </c>
      <c r="C11" s="38" t="s">
        <v>130</v>
      </c>
    </row>
    <row r="12" spans="1:3" ht="84.75" customHeight="1">
      <c r="A12" s="67">
        <v>5</v>
      </c>
      <c r="B12" s="38" t="s">
        <v>131</v>
      </c>
      <c r="C12" s="38" t="s">
        <v>132</v>
      </c>
    </row>
    <row r="13" spans="1:3" ht="84.75" customHeight="1">
      <c r="A13" s="67">
        <v>6</v>
      </c>
      <c r="B13" s="38" t="s">
        <v>133</v>
      </c>
      <c r="C13" s="38" t="s">
        <v>134</v>
      </c>
    </row>
    <row r="14" spans="1:3" ht="66.75" customHeight="1">
      <c r="A14" s="67">
        <v>7</v>
      </c>
      <c r="B14" s="38" t="s">
        <v>135</v>
      </c>
      <c r="C14" s="38" t="s">
        <v>136</v>
      </c>
    </row>
    <row r="15" spans="1:3" ht="66.75" customHeight="1">
      <c r="A15" s="68">
        <v>8</v>
      </c>
      <c r="B15" s="38" t="s">
        <v>137</v>
      </c>
      <c r="C15" s="38" t="s">
        <v>138</v>
      </c>
    </row>
  </sheetData>
  <mergeCells count="5">
    <mergeCell ref="A5:C5"/>
    <mergeCell ref="A1:C1"/>
    <mergeCell ref="A2:C2"/>
    <mergeCell ref="A3:C3"/>
    <mergeCell ref="A4:C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приложение 1</vt:lpstr>
      <vt:lpstr>приложение 2</vt:lpstr>
      <vt:lpstr>приложение 3 </vt:lpstr>
      <vt:lpstr>приложение 4</vt:lpstr>
      <vt:lpstr>приложение 5 </vt:lpstr>
      <vt:lpstr>приложение 6 </vt:lpstr>
      <vt:lpstr>приложение 7</vt:lpstr>
      <vt:lpstr>приложение 8</vt:lpstr>
      <vt:lpstr>приложение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Джерештиева Ф.А.</cp:lastModifiedBy>
  <cp:lastPrinted>2015-12-14T09:19:25Z</cp:lastPrinted>
  <dcterms:created xsi:type="dcterms:W3CDTF">2011-11-28T12:27:46Z</dcterms:created>
  <dcterms:modified xsi:type="dcterms:W3CDTF">2016-01-20T07:32:13Z</dcterms:modified>
</cp:coreProperties>
</file>